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15" windowHeight="8445" activeTab="0"/>
  </bookViews>
  <sheets>
    <sheet name="第一回大会" sheetId="1" r:id="rId1"/>
    <sheet name="第2回大会" sheetId="2" r:id="rId2"/>
    <sheet name="第3回大会 " sheetId="3" r:id="rId3"/>
    <sheet name="第4回大会" sheetId="4" r:id="rId4"/>
  </sheets>
  <definedNames>
    <definedName name="_xlnm.Print_Area" localSheetId="1">'第2回大会'!$A$1:$P$41</definedName>
    <definedName name="_xlnm.Print_Area" localSheetId="2">'第3回大会 '!$A$1:$P$43</definedName>
    <definedName name="_xlnm.Print_Area" localSheetId="3">'第4回大会'!$A$1:$R$48</definedName>
    <definedName name="_xlnm.Print_Area" localSheetId="0">'第一回大会'!$A$1:$P$41</definedName>
  </definedNames>
  <calcPr fullCalcOnLoad="1"/>
</workbook>
</file>

<file path=xl/sharedStrings.xml><?xml version="1.0" encoding="utf-8"?>
<sst xmlns="http://schemas.openxmlformats.org/spreadsheetml/2006/main" count="271" uniqueCount="66">
  <si>
    <t>子供の部</t>
  </si>
  <si>
    <t>ユウノスケ</t>
  </si>
  <si>
    <t>ヒュウガ</t>
  </si>
  <si>
    <t>タクト</t>
  </si>
  <si>
    <t>アラト</t>
  </si>
  <si>
    <t>リョウマ</t>
  </si>
  <si>
    <t>ハルキ</t>
  </si>
  <si>
    <t>リュウジ</t>
  </si>
  <si>
    <t>1回戦</t>
  </si>
  <si>
    <t>2回戦</t>
  </si>
  <si>
    <t>3回戦</t>
  </si>
  <si>
    <t>4回戦</t>
  </si>
  <si>
    <t>5回戦</t>
  </si>
  <si>
    <t>6回戦</t>
  </si>
  <si>
    <t>合計</t>
  </si>
  <si>
    <t>順位</t>
  </si>
  <si>
    <t>大人の部</t>
  </si>
  <si>
    <t>山本</t>
  </si>
  <si>
    <t>中村</t>
  </si>
  <si>
    <t>中川</t>
  </si>
  <si>
    <t>一ノ瀬</t>
  </si>
  <si>
    <t>志田</t>
  </si>
  <si>
    <t>廣島</t>
  </si>
  <si>
    <t>向井</t>
  </si>
  <si>
    <t>親子の部</t>
  </si>
  <si>
    <t>試合数調整</t>
  </si>
  <si>
    <t>総合得点</t>
  </si>
  <si>
    <t>総合順位</t>
  </si>
  <si>
    <t>勝率</t>
  </si>
  <si>
    <t>勝数</t>
  </si>
  <si>
    <t>親子合計</t>
  </si>
  <si>
    <t>ヒュウガ</t>
  </si>
  <si>
    <t>ハルキ</t>
  </si>
  <si>
    <t>ユウノスケ</t>
  </si>
  <si>
    <t>ミキト</t>
  </si>
  <si>
    <t>小笠原</t>
  </si>
  <si>
    <t>アラト</t>
  </si>
  <si>
    <t>ハルキ</t>
  </si>
  <si>
    <t>ヒュウガ</t>
  </si>
  <si>
    <t>ミキト</t>
  </si>
  <si>
    <t>リョウマ</t>
  </si>
  <si>
    <t>審判</t>
  </si>
  <si>
    <t>GK</t>
  </si>
  <si>
    <t>合同</t>
  </si>
  <si>
    <t>混合</t>
  </si>
  <si>
    <t>ユウノスケ</t>
  </si>
  <si>
    <t>リョウマ</t>
  </si>
  <si>
    <t>タクト</t>
  </si>
  <si>
    <t>リュウジ</t>
  </si>
  <si>
    <t>リュウ</t>
  </si>
  <si>
    <t>リョウ</t>
  </si>
  <si>
    <t>リョウ</t>
  </si>
  <si>
    <t>調整</t>
  </si>
  <si>
    <t>向井</t>
  </si>
  <si>
    <t>松田</t>
  </si>
  <si>
    <t>7回戦</t>
  </si>
  <si>
    <t>8回戦</t>
  </si>
  <si>
    <t>9回戦</t>
  </si>
  <si>
    <t>回数調整</t>
  </si>
  <si>
    <t>2位</t>
  </si>
  <si>
    <t>3位</t>
  </si>
  <si>
    <t>4位</t>
  </si>
  <si>
    <t>5位</t>
  </si>
  <si>
    <t>6位</t>
  </si>
  <si>
    <t>7位</t>
  </si>
  <si>
    <t>1位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</si>
</sst>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7">
    <font>
      <sz val="11"/>
      <name val="ＭＳ Ｐゴシック"/>
      <family val="3"/>
    </font>
    <font>
      <sz val="6"/>
      <name val="ＭＳ Ｐゴシック"/>
      <family val="3"/>
    </font>
    <font>
      <sz val="16"/>
      <name val="ＭＳ Ｐゴシック"/>
      <family val="3"/>
    </font>
    <font>
      <sz val="11"/>
      <name val="HG創英角ｺﾞｼｯｸUB"/>
      <family val="3"/>
    </font>
    <font>
      <sz val="24"/>
      <name val="HG創英角ｺﾞｼｯｸUB"/>
      <family val="3"/>
    </font>
    <font>
      <sz val="16"/>
      <name val="HG創英角ｺﾞｼｯｸUB"/>
      <family val="3"/>
    </font>
    <font>
      <sz val="14"/>
      <name val="ＭＳ Ｐゴシック"/>
      <family val="3"/>
    </font>
  </fonts>
  <fills count="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style="thin"/>
      <right>
        <color indexed="63"/>
      </right>
      <top>
        <color indexed="63"/>
      </top>
      <bottom style="thin"/>
    </border>
    <border>
      <left style="thin"/>
      <right style="thin"/>
      <top style="hair"/>
      <bottom>
        <color indexed="63"/>
      </bottom>
    </border>
    <border>
      <left style="thin"/>
      <right>
        <color indexed="63"/>
      </right>
      <top style="hair"/>
      <bottom style="thin"/>
    </border>
    <border>
      <left style="double"/>
      <right style="thin"/>
      <top style="thin"/>
      <bottom style="thin"/>
    </border>
    <border>
      <left style="thin"/>
      <right>
        <color indexed="63"/>
      </right>
      <top style="thin"/>
      <bottom style="hair"/>
    </border>
    <border>
      <left style="double"/>
      <right style="thin"/>
      <top style="thin"/>
      <bottom style="hair"/>
    </border>
    <border>
      <left style="thin"/>
      <right>
        <color indexed="63"/>
      </right>
      <top style="hair"/>
      <bottom style="hair"/>
    </border>
    <border>
      <left style="double"/>
      <right style="thin"/>
      <top style="hair"/>
      <bottom style="hair"/>
    </border>
    <border>
      <left style="double"/>
      <right style="thin"/>
      <top style="hair"/>
      <bottom style="thin"/>
    </border>
    <border>
      <left style="thin"/>
      <right style="thin"/>
      <top style="thin"/>
      <bottom>
        <color indexed="63"/>
      </bottom>
    </border>
    <border>
      <left style="thin"/>
      <right>
        <color indexed="63"/>
      </right>
      <top style="hair"/>
      <bottom>
        <color indexed="63"/>
      </bottom>
    </border>
    <border>
      <left style="thin"/>
      <right style="double"/>
      <top style="thin"/>
      <bottom style="hair"/>
    </border>
    <border>
      <left style="thin"/>
      <right style="double"/>
      <top style="hair"/>
      <bottom style="hair"/>
    </border>
    <border>
      <left style="thin"/>
      <right style="double"/>
      <top style="hair"/>
      <bottom style="thin"/>
    </border>
    <border>
      <left style="double"/>
      <right style="thin"/>
      <top style="hair"/>
      <bottom>
        <color indexed="63"/>
      </bottom>
    </border>
    <border>
      <left style="thin"/>
      <right style="thin"/>
      <top>
        <color indexed="63"/>
      </top>
      <bottom style="hair"/>
    </border>
    <border>
      <left style="thin"/>
      <right>
        <color indexed="63"/>
      </right>
      <top>
        <color indexed="63"/>
      </top>
      <bottom style="hair"/>
    </border>
    <border>
      <left style="thin"/>
      <right style="thin"/>
      <top style="dashed"/>
      <bottom style="dashed"/>
    </border>
    <border>
      <left style="thin"/>
      <right>
        <color indexed="63"/>
      </right>
      <top style="dashed"/>
      <bottom style="dashed"/>
    </border>
    <border>
      <left style="thin"/>
      <right style="thin"/>
      <top>
        <color indexed="63"/>
      </top>
      <bottom style="thin"/>
    </border>
    <border>
      <left style="thin"/>
      <right style="thin"/>
      <top style="thin"/>
      <bottom style="dashed"/>
    </border>
    <border>
      <left style="thin"/>
      <right>
        <color indexed="63"/>
      </right>
      <top style="thin"/>
      <bottom style="dashed"/>
    </border>
    <border>
      <left style="thin"/>
      <right style="thin"/>
      <top style="dashed"/>
      <bottom style="thin"/>
    </border>
    <border>
      <left style="thin"/>
      <right>
        <color indexed="63"/>
      </right>
      <top style="dashed"/>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dashed"/>
    </border>
    <border>
      <left style="thin"/>
      <right style="medium"/>
      <top style="thin"/>
      <bottom style="dashed"/>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medium"/>
      <top style="dashed"/>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color indexed="63"/>
      </top>
      <bottom style="hair"/>
    </border>
    <border>
      <left style="thin"/>
      <right style="medium"/>
      <top>
        <color indexed="63"/>
      </top>
      <bottom style="hair"/>
    </border>
    <border>
      <left style="medium"/>
      <right style="thin"/>
      <top style="hair"/>
      <bottom>
        <color indexed="63"/>
      </bottom>
    </border>
    <border>
      <left style="thin"/>
      <right style="medium"/>
      <top style="hair"/>
      <bottom>
        <color indexed="63"/>
      </bottom>
    </border>
    <border>
      <left style="medium"/>
      <right style="thin"/>
      <top style="hair"/>
      <bottom style="thin"/>
    </border>
    <border>
      <left style="thin"/>
      <right style="medium"/>
      <top style="hair"/>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style="medium"/>
      <right style="medium"/>
      <top style="medium"/>
      <bottom style="thin"/>
    </border>
    <border>
      <left style="medium"/>
      <right style="medium"/>
      <top style="thin"/>
      <bottom style="hair"/>
    </border>
    <border>
      <left style="medium"/>
      <right style="medium"/>
      <top style="hair"/>
      <bottom style="hair"/>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medium"/>
      <bottom style="medium"/>
    </border>
    <border>
      <left style="thin"/>
      <right style="medium"/>
      <top style="medium"/>
      <bottom style="medium"/>
    </border>
    <border>
      <left style="medium"/>
      <right>
        <color indexed="63"/>
      </right>
      <top style="hair"/>
      <bottom style="thin"/>
    </border>
    <border>
      <left style="medium"/>
      <right>
        <color indexed="63"/>
      </right>
      <top style="thin"/>
      <bottom style="thin"/>
    </border>
    <border>
      <left style="medium"/>
      <right>
        <color indexed="63"/>
      </right>
      <top>
        <color indexed="63"/>
      </top>
      <bottom style="medium"/>
    </border>
    <border>
      <left style="medium"/>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4">
    <xf numFmtId="0" fontId="0" fillId="0" borderId="0" xfId="0" applyAlignment="1">
      <alignment vertical="center"/>
    </xf>
    <xf numFmtId="0" fontId="0" fillId="0" borderId="1" xfId="0" applyBorder="1" applyAlignment="1">
      <alignment vertical="center"/>
    </xf>
    <xf numFmtId="0" fontId="0" fillId="0" borderId="2" xfId="0" applyFill="1" applyBorder="1" applyAlignment="1">
      <alignment vertical="center"/>
    </xf>
    <xf numFmtId="0" fontId="0" fillId="0" borderId="1"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5"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1" xfId="0" applyFont="1" applyBorder="1" applyAlignment="1">
      <alignment vertical="center"/>
    </xf>
    <xf numFmtId="0" fontId="0" fillId="0" borderId="16" xfId="0" applyFill="1" applyBorder="1" applyAlignment="1">
      <alignment vertical="center"/>
    </xf>
    <xf numFmtId="9" fontId="0" fillId="0" borderId="1" xfId="0" applyNumberFormat="1" applyBorder="1" applyAlignment="1">
      <alignment vertical="center"/>
    </xf>
    <xf numFmtId="0" fontId="0" fillId="2" borderId="1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14" xfId="0" applyFill="1" applyBorder="1" applyAlignment="1">
      <alignment vertical="center"/>
    </xf>
    <xf numFmtId="177" fontId="0" fillId="0" borderId="0" xfId="0" applyNumberFormat="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5" xfId="0" applyFill="1" applyBorder="1" applyAlignment="1">
      <alignment vertical="center"/>
    </xf>
    <xf numFmtId="0" fontId="0" fillId="0" borderId="12" xfId="0" applyFill="1" applyBorder="1" applyAlignment="1">
      <alignment vertical="center"/>
    </xf>
    <xf numFmtId="0" fontId="0" fillId="0" borderId="3" xfId="0" applyFill="1" applyBorder="1" applyAlignment="1">
      <alignment vertical="center"/>
    </xf>
    <xf numFmtId="0" fontId="0" fillId="0" borderId="14" xfId="0" applyFill="1" applyBorder="1" applyAlignment="1">
      <alignment vertical="center"/>
    </xf>
    <xf numFmtId="0" fontId="0" fillId="0" borderId="4"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0" xfId="0" applyFill="1" applyAlignment="1">
      <alignment vertical="center"/>
    </xf>
    <xf numFmtId="0" fontId="0" fillId="3" borderId="15" xfId="0" applyFill="1" applyBorder="1" applyAlignment="1">
      <alignment vertical="center"/>
    </xf>
    <xf numFmtId="0" fontId="0" fillId="3" borderId="5" xfId="0" applyFill="1" applyBorder="1" applyAlignment="1">
      <alignment vertical="center"/>
    </xf>
    <xf numFmtId="0" fontId="0" fillId="0" borderId="0" xfId="0" applyBorder="1" applyAlignment="1">
      <alignment vertical="center"/>
    </xf>
    <xf numFmtId="0" fontId="0" fillId="3" borderId="12"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Fill="1" applyBorder="1" applyAlignment="1">
      <alignment vertical="center"/>
    </xf>
    <xf numFmtId="0" fontId="0" fillId="0" borderId="8" xfId="0" applyFill="1" applyBorder="1" applyAlignment="1">
      <alignment vertical="center"/>
    </xf>
    <xf numFmtId="0" fontId="0" fillId="3" borderId="8" xfId="0" applyFill="1" applyBorder="1" applyAlignment="1">
      <alignment vertical="center"/>
    </xf>
    <xf numFmtId="176" fontId="0" fillId="0" borderId="0" xfId="0" applyNumberFormat="1" applyAlignment="1">
      <alignment vertical="center"/>
    </xf>
    <xf numFmtId="0" fontId="0" fillId="4" borderId="4" xfId="0" applyFill="1" applyBorder="1" applyAlignment="1">
      <alignment vertical="center"/>
    </xf>
    <xf numFmtId="0" fontId="0" fillId="4" borderId="8" xfId="0" applyFill="1" applyBorder="1" applyAlignment="1">
      <alignment vertical="center"/>
    </xf>
    <xf numFmtId="0" fontId="0" fillId="0" borderId="22" xfId="0" applyBorder="1" applyAlignment="1">
      <alignment vertical="center"/>
    </xf>
    <xf numFmtId="0" fontId="0" fillId="5" borderId="4" xfId="0" applyFill="1" applyBorder="1" applyAlignment="1">
      <alignment vertical="center"/>
    </xf>
    <xf numFmtId="0" fontId="0" fillId="0" borderId="0" xfId="0" applyBorder="1" applyAlignment="1">
      <alignment horizontal="center" vertical="center"/>
    </xf>
    <xf numFmtId="0" fontId="0" fillId="0" borderId="23" xfId="0" applyBorder="1" applyAlignment="1">
      <alignment vertical="center"/>
    </xf>
    <xf numFmtId="0" fontId="2" fillId="0" borderId="24" xfId="0" applyFont="1" applyFill="1" applyBorder="1" applyAlignment="1">
      <alignment horizontal="center" vertical="center"/>
    </xf>
    <xf numFmtId="0" fontId="2" fillId="6"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5" xfId="0" applyFont="1" applyFill="1" applyBorder="1" applyAlignment="1">
      <alignment horizontal="center" vertical="center"/>
    </xf>
    <xf numFmtId="0" fontId="2" fillId="2" borderId="24" xfId="0" applyFont="1" applyFill="1" applyBorder="1" applyAlignment="1">
      <alignment horizontal="center" vertical="center"/>
    </xf>
    <xf numFmtId="0" fontId="2" fillId="6" borderId="25" xfId="0" applyFont="1" applyFill="1" applyBorder="1" applyAlignment="1">
      <alignment horizontal="center" vertical="center"/>
    </xf>
    <xf numFmtId="0" fontId="0" fillId="0" borderId="26" xfId="0" applyBorder="1" applyAlignment="1">
      <alignment vertical="center"/>
    </xf>
    <xf numFmtId="0" fontId="2" fillId="0" borderId="27"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0" fillId="0" borderId="26" xfId="0" applyFill="1" applyBorder="1" applyAlignment="1">
      <alignment vertical="center"/>
    </xf>
    <xf numFmtId="0" fontId="0" fillId="0" borderId="7" xfId="0" applyBorder="1" applyAlignment="1">
      <alignment vertical="center"/>
    </xf>
    <xf numFmtId="0" fontId="2" fillId="0" borderId="2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0" xfId="0"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2" fillId="0" borderId="34" xfId="0" applyFont="1" applyFill="1" applyBorder="1" applyAlignment="1">
      <alignment horizontal="center" vertical="center"/>
    </xf>
    <xf numFmtId="0" fontId="2" fillId="6"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6" borderId="37" xfId="0" applyFont="1" applyFill="1" applyBorder="1" applyAlignment="1">
      <alignment horizontal="center" vertical="center"/>
    </xf>
    <xf numFmtId="0" fontId="2" fillId="6"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6" borderId="40" xfId="0" applyFont="1" applyFill="1" applyBorder="1" applyAlignment="1">
      <alignment horizontal="center" vertical="center"/>
    </xf>
    <xf numFmtId="0" fontId="2" fillId="0" borderId="41" xfId="0" applyFont="1" applyFill="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Fill="1" applyBorder="1" applyAlignment="1">
      <alignment vertical="center"/>
    </xf>
    <xf numFmtId="0" fontId="0" fillId="0" borderId="66" xfId="0" applyFill="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5" borderId="49" xfId="0" applyFill="1" applyBorder="1" applyAlignment="1">
      <alignment vertical="center"/>
    </xf>
    <xf numFmtId="0" fontId="0" fillId="4" borderId="51" xfId="0" applyFill="1" applyBorder="1" applyAlignment="1">
      <alignment vertical="center"/>
    </xf>
    <xf numFmtId="0" fontId="0" fillId="4" borderId="54" xfId="0" applyFill="1" applyBorder="1" applyAlignment="1">
      <alignment vertical="center"/>
    </xf>
    <xf numFmtId="0" fontId="0" fillId="4" borderId="55" xfId="0" applyFill="1" applyBorder="1" applyAlignment="1">
      <alignment vertical="center"/>
    </xf>
    <xf numFmtId="0" fontId="0" fillId="2" borderId="69" xfId="0" applyFill="1" applyBorder="1" applyAlignment="1">
      <alignment vertical="center"/>
    </xf>
    <xf numFmtId="0" fontId="0" fillId="2" borderId="57" xfId="0" applyFill="1" applyBorder="1" applyAlignment="1">
      <alignment vertical="center"/>
    </xf>
    <xf numFmtId="0" fontId="0" fillId="0" borderId="70" xfId="0" applyBorder="1" applyAlignment="1">
      <alignment vertical="center"/>
    </xf>
    <xf numFmtId="0" fontId="0" fillId="0" borderId="71" xfId="0" applyFill="1" applyBorder="1" applyAlignment="1">
      <alignment vertical="center"/>
    </xf>
    <xf numFmtId="9" fontId="0" fillId="0" borderId="26" xfId="0" applyNumberFormat="1" applyBorder="1" applyAlignment="1">
      <alignment vertical="center"/>
    </xf>
    <xf numFmtId="0" fontId="0" fillId="0" borderId="42" xfId="0" applyFill="1" applyBorder="1" applyAlignment="1">
      <alignment vertical="center"/>
    </xf>
    <xf numFmtId="0" fontId="2" fillId="0" borderId="72" xfId="0" applyFont="1" applyFill="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6" fillId="0" borderId="43" xfId="0" applyFont="1" applyFill="1" applyBorder="1" applyAlignment="1">
      <alignment vertical="center"/>
    </xf>
    <xf numFmtId="0" fontId="6" fillId="0" borderId="44" xfId="0" applyFont="1" applyFill="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0" fillId="0" borderId="66" xfId="0"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1" xfId="0" applyFont="1" applyBorder="1" applyAlignment="1">
      <alignment vertical="center"/>
    </xf>
    <xf numFmtId="0" fontId="0" fillId="0" borderId="72" xfId="0" applyBorder="1" applyAlignment="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8</xdr:row>
      <xdr:rowOff>85725</xdr:rowOff>
    </xdr:from>
    <xdr:to>
      <xdr:col>14</xdr:col>
      <xdr:colOff>485775</xdr:colOff>
      <xdr:row>11</xdr:row>
      <xdr:rowOff>247650</xdr:rowOff>
    </xdr:to>
    <xdr:sp>
      <xdr:nvSpPr>
        <xdr:cNvPr id="1" name="Rectangle 2"/>
        <xdr:cNvSpPr>
          <a:spLocks/>
        </xdr:cNvSpPr>
      </xdr:nvSpPr>
      <xdr:spPr>
        <a:xfrm>
          <a:off x="6115050" y="2409825"/>
          <a:ext cx="373380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【子供の部】
第１位　リョウマ
第２位　ハルキ/ユウノスケ</a:t>
          </a:r>
        </a:p>
      </xdr:txBody>
    </xdr:sp>
    <xdr:clientData/>
  </xdr:twoCellAnchor>
  <xdr:twoCellAnchor>
    <xdr:from>
      <xdr:col>9</xdr:col>
      <xdr:colOff>209550</xdr:colOff>
      <xdr:row>15</xdr:row>
      <xdr:rowOff>123825</xdr:rowOff>
    </xdr:from>
    <xdr:to>
      <xdr:col>14</xdr:col>
      <xdr:colOff>514350</xdr:colOff>
      <xdr:row>20</xdr:row>
      <xdr:rowOff>57150</xdr:rowOff>
    </xdr:to>
    <xdr:sp>
      <xdr:nvSpPr>
        <xdr:cNvPr id="2" name="Rectangle 3"/>
        <xdr:cNvSpPr>
          <a:spLocks/>
        </xdr:cNvSpPr>
      </xdr:nvSpPr>
      <xdr:spPr>
        <a:xfrm>
          <a:off x="6143625" y="3228975"/>
          <a:ext cx="3733800"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【大人の部】
第１位　中村
第２位　中川
第３位　一ノ瀬/志田/廣島</a:t>
          </a:r>
        </a:p>
      </xdr:txBody>
    </xdr:sp>
    <xdr:clientData/>
  </xdr:twoCellAnchor>
  <xdr:twoCellAnchor>
    <xdr:from>
      <xdr:col>9</xdr:col>
      <xdr:colOff>209550</xdr:colOff>
      <xdr:row>21</xdr:row>
      <xdr:rowOff>66675</xdr:rowOff>
    </xdr:from>
    <xdr:to>
      <xdr:col>14</xdr:col>
      <xdr:colOff>514350</xdr:colOff>
      <xdr:row>23</xdr:row>
      <xdr:rowOff>371475</xdr:rowOff>
    </xdr:to>
    <xdr:sp>
      <xdr:nvSpPr>
        <xdr:cNvPr id="3" name="Rectangle 4"/>
        <xdr:cNvSpPr>
          <a:spLocks/>
        </xdr:cNvSpPr>
      </xdr:nvSpPr>
      <xdr:spPr>
        <a:xfrm>
          <a:off x="6143625" y="4314825"/>
          <a:ext cx="37338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【親子の部】
第１位　廣島親子
第２位　中村親子/中川親子</a:t>
          </a:r>
        </a:p>
      </xdr:txBody>
    </xdr:sp>
    <xdr:clientData/>
  </xdr:twoCellAnchor>
  <xdr:twoCellAnchor>
    <xdr:from>
      <xdr:col>9</xdr:col>
      <xdr:colOff>161925</xdr:colOff>
      <xdr:row>1</xdr:row>
      <xdr:rowOff>38100</xdr:rowOff>
    </xdr:from>
    <xdr:to>
      <xdr:col>12</xdr:col>
      <xdr:colOff>457200</xdr:colOff>
      <xdr:row>7</xdr:row>
      <xdr:rowOff>123825</xdr:rowOff>
    </xdr:to>
    <xdr:sp>
      <xdr:nvSpPr>
        <xdr:cNvPr id="4" name="Rectangle 5"/>
        <xdr:cNvSpPr>
          <a:spLocks/>
        </xdr:cNvSpPr>
      </xdr:nvSpPr>
      <xdr:spPr>
        <a:xfrm>
          <a:off x="6096000" y="1162050"/>
          <a:ext cx="23526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t>【総合成績】
優勝　　廣島親子
第２位　中村親子
第３位　志田親子</a:t>
          </a:r>
        </a:p>
      </xdr:txBody>
    </xdr:sp>
    <xdr:clientData/>
  </xdr:twoCellAnchor>
  <xdr:twoCellAnchor>
    <xdr:from>
      <xdr:col>0</xdr:col>
      <xdr:colOff>66675</xdr:colOff>
      <xdr:row>0</xdr:row>
      <xdr:rowOff>257175</xdr:rowOff>
    </xdr:from>
    <xdr:to>
      <xdr:col>10</xdr:col>
      <xdr:colOff>676275</xdr:colOff>
      <xdr:row>0</xdr:row>
      <xdr:rowOff>933450</xdr:rowOff>
    </xdr:to>
    <xdr:sp>
      <xdr:nvSpPr>
        <xdr:cNvPr id="5" name="Rectangle 6"/>
        <xdr:cNvSpPr>
          <a:spLocks/>
        </xdr:cNvSpPr>
      </xdr:nvSpPr>
      <xdr:spPr>
        <a:xfrm>
          <a:off x="66675" y="257175"/>
          <a:ext cx="72294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t>第１回　FFC美浜カップ（2009/4/29)</a:t>
          </a:r>
        </a:p>
      </xdr:txBody>
    </xdr:sp>
    <xdr:clientData/>
  </xdr:twoCellAnchor>
  <xdr:twoCellAnchor>
    <xdr:from>
      <xdr:col>9</xdr:col>
      <xdr:colOff>400050</xdr:colOff>
      <xdr:row>34</xdr:row>
      <xdr:rowOff>19050</xdr:rowOff>
    </xdr:from>
    <xdr:to>
      <xdr:col>15</xdr:col>
      <xdr:colOff>390525</xdr:colOff>
      <xdr:row>40</xdr:row>
      <xdr:rowOff>66675</xdr:rowOff>
    </xdr:to>
    <xdr:sp>
      <xdr:nvSpPr>
        <xdr:cNvPr id="6" name="TextBox 7"/>
        <xdr:cNvSpPr txBox="1">
          <a:spLocks noChangeArrowheads="1"/>
        </xdr:cNvSpPr>
      </xdr:nvSpPr>
      <xdr:spPr>
        <a:xfrm>
          <a:off x="6334125" y="6877050"/>
          <a:ext cx="4105275" cy="1981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※子供5分/大人4分/親子（4分ハーフ）
※試合数の差がある場合は、調整得点を1.5点
【今後の運営】
※大人が不在の場合は、総合成績には含めないで運営。
※大人がパパ・ママなどの場合は総合成績では、平気値として考慮。
※子供のみ学年差を考慮するか？今回は１試合平均の勝ち点が
（小２　1.08　小３　2.1　であったが、なるべくハンデは採用しない方向）
※親子の部は　親子同じチームがよいか？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8</xdr:row>
      <xdr:rowOff>85725</xdr:rowOff>
    </xdr:from>
    <xdr:to>
      <xdr:col>14</xdr:col>
      <xdr:colOff>485775</xdr:colOff>
      <xdr:row>11</xdr:row>
      <xdr:rowOff>247650</xdr:rowOff>
    </xdr:to>
    <xdr:sp>
      <xdr:nvSpPr>
        <xdr:cNvPr id="1" name="Rectangle 1"/>
        <xdr:cNvSpPr>
          <a:spLocks/>
        </xdr:cNvSpPr>
      </xdr:nvSpPr>
      <xdr:spPr>
        <a:xfrm>
          <a:off x="6115050" y="2409825"/>
          <a:ext cx="373380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【子供の部】
第１位　リョウマ
第２位　ヒュウガ
第３位　ハルキ</a:t>
          </a:r>
        </a:p>
      </xdr:txBody>
    </xdr:sp>
    <xdr:clientData/>
  </xdr:twoCellAnchor>
  <xdr:twoCellAnchor>
    <xdr:from>
      <xdr:col>9</xdr:col>
      <xdr:colOff>209550</xdr:colOff>
      <xdr:row>15</xdr:row>
      <xdr:rowOff>123825</xdr:rowOff>
    </xdr:from>
    <xdr:to>
      <xdr:col>14</xdr:col>
      <xdr:colOff>514350</xdr:colOff>
      <xdr:row>17</xdr:row>
      <xdr:rowOff>66675</xdr:rowOff>
    </xdr:to>
    <xdr:sp>
      <xdr:nvSpPr>
        <xdr:cNvPr id="2" name="Rectangle 2"/>
        <xdr:cNvSpPr>
          <a:spLocks/>
        </xdr:cNvSpPr>
      </xdr:nvSpPr>
      <xdr:spPr>
        <a:xfrm>
          <a:off x="6143625" y="3400425"/>
          <a:ext cx="373380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【大人の部】
第１位　中川/廣島/中村</a:t>
          </a:r>
        </a:p>
      </xdr:txBody>
    </xdr:sp>
    <xdr:clientData/>
  </xdr:twoCellAnchor>
  <xdr:twoCellAnchor>
    <xdr:from>
      <xdr:col>9</xdr:col>
      <xdr:colOff>209550</xdr:colOff>
      <xdr:row>20</xdr:row>
      <xdr:rowOff>66675</xdr:rowOff>
    </xdr:from>
    <xdr:to>
      <xdr:col>14</xdr:col>
      <xdr:colOff>514350</xdr:colOff>
      <xdr:row>23</xdr:row>
      <xdr:rowOff>371475</xdr:rowOff>
    </xdr:to>
    <xdr:sp>
      <xdr:nvSpPr>
        <xdr:cNvPr id="3" name="Rectangle 3"/>
        <xdr:cNvSpPr>
          <a:spLocks/>
        </xdr:cNvSpPr>
      </xdr:nvSpPr>
      <xdr:spPr>
        <a:xfrm>
          <a:off x="6143625" y="4314825"/>
          <a:ext cx="3733800"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【親子の部】
第１位　中村親子
第２位　廣島親子
第３位　小笠原親子</a:t>
          </a:r>
        </a:p>
      </xdr:txBody>
    </xdr:sp>
    <xdr:clientData/>
  </xdr:twoCellAnchor>
  <xdr:twoCellAnchor>
    <xdr:from>
      <xdr:col>9</xdr:col>
      <xdr:colOff>161925</xdr:colOff>
      <xdr:row>1</xdr:row>
      <xdr:rowOff>38100</xdr:rowOff>
    </xdr:from>
    <xdr:to>
      <xdr:col>12</xdr:col>
      <xdr:colOff>457200</xdr:colOff>
      <xdr:row>7</xdr:row>
      <xdr:rowOff>123825</xdr:rowOff>
    </xdr:to>
    <xdr:sp>
      <xdr:nvSpPr>
        <xdr:cNvPr id="4" name="Rectangle 4"/>
        <xdr:cNvSpPr>
          <a:spLocks/>
        </xdr:cNvSpPr>
      </xdr:nvSpPr>
      <xdr:spPr>
        <a:xfrm>
          <a:off x="6096000" y="1162050"/>
          <a:ext cx="23526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t>【総合成績】
優勝　　中村親子
第２位　廣島親子
第３位　小笠原親子</a:t>
          </a:r>
        </a:p>
      </xdr:txBody>
    </xdr:sp>
    <xdr:clientData/>
  </xdr:twoCellAnchor>
  <xdr:twoCellAnchor>
    <xdr:from>
      <xdr:col>0</xdr:col>
      <xdr:colOff>66675</xdr:colOff>
      <xdr:row>0</xdr:row>
      <xdr:rowOff>257175</xdr:rowOff>
    </xdr:from>
    <xdr:to>
      <xdr:col>10</xdr:col>
      <xdr:colOff>676275</xdr:colOff>
      <xdr:row>0</xdr:row>
      <xdr:rowOff>933450</xdr:rowOff>
    </xdr:to>
    <xdr:sp>
      <xdr:nvSpPr>
        <xdr:cNvPr id="5" name="Rectangle 5"/>
        <xdr:cNvSpPr>
          <a:spLocks/>
        </xdr:cNvSpPr>
      </xdr:nvSpPr>
      <xdr:spPr>
        <a:xfrm>
          <a:off x="66675" y="257175"/>
          <a:ext cx="72294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t>第2回　FFC美浜カップ（2009/5/6)</a:t>
          </a:r>
        </a:p>
      </xdr:txBody>
    </xdr:sp>
    <xdr:clientData/>
  </xdr:twoCellAnchor>
  <xdr:twoCellAnchor>
    <xdr:from>
      <xdr:col>9</xdr:col>
      <xdr:colOff>228600</xdr:colOff>
      <xdr:row>35</xdr:row>
      <xdr:rowOff>142875</xdr:rowOff>
    </xdr:from>
    <xdr:to>
      <xdr:col>15</xdr:col>
      <xdr:colOff>219075</xdr:colOff>
      <xdr:row>38</xdr:row>
      <xdr:rowOff>390525</xdr:rowOff>
    </xdr:to>
    <xdr:sp>
      <xdr:nvSpPr>
        <xdr:cNvPr id="6" name="TextBox 6"/>
        <xdr:cNvSpPr txBox="1">
          <a:spLocks noChangeArrowheads="1"/>
        </xdr:cNvSpPr>
      </xdr:nvSpPr>
      <xdr:spPr>
        <a:xfrm>
          <a:off x="6162675" y="7172325"/>
          <a:ext cx="4105275"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※子供5分/大人4分/親子（4分ハーフ）
※試合数の差がある場合は、調整得点を1.5点
【今後の運営】
※子供のみ学年差を考慮するか？前回と今回は１試合平均の勝ち点が前回（小２　1.08　小３　2.1　）今回（小２　1.2 小３　1.6　）　
※大人の年齢ハンデは？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8</xdr:row>
      <xdr:rowOff>85725</xdr:rowOff>
    </xdr:from>
    <xdr:to>
      <xdr:col>14</xdr:col>
      <xdr:colOff>485775</xdr:colOff>
      <xdr:row>11</xdr:row>
      <xdr:rowOff>247650</xdr:rowOff>
    </xdr:to>
    <xdr:sp>
      <xdr:nvSpPr>
        <xdr:cNvPr id="1" name="Rectangle 1"/>
        <xdr:cNvSpPr>
          <a:spLocks/>
        </xdr:cNvSpPr>
      </xdr:nvSpPr>
      <xdr:spPr>
        <a:xfrm>
          <a:off x="6391275" y="2409825"/>
          <a:ext cx="373380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【子供の部】
優勝　ミキト/アラト
3位　 ヒュウガ</a:t>
          </a:r>
        </a:p>
      </xdr:txBody>
    </xdr:sp>
    <xdr:clientData/>
  </xdr:twoCellAnchor>
  <xdr:twoCellAnchor>
    <xdr:from>
      <xdr:col>9</xdr:col>
      <xdr:colOff>209550</xdr:colOff>
      <xdr:row>20</xdr:row>
      <xdr:rowOff>66675</xdr:rowOff>
    </xdr:from>
    <xdr:to>
      <xdr:col>14</xdr:col>
      <xdr:colOff>514350</xdr:colOff>
      <xdr:row>23</xdr:row>
      <xdr:rowOff>371475</xdr:rowOff>
    </xdr:to>
    <xdr:sp>
      <xdr:nvSpPr>
        <xdr:cNvPr id="2" name="Rectangle 3"/>
        <xdr:cNvSpPr>
          <a:spLocks/>
        </xdr:cNvSpPr>
      </xdr:nvSpPr>
      <xdr:spPr>
        <a:xfrm>
          <a:off x="6419850" y="4143375"/>
          <a:ext cx="3733800"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【親子の部】
優勝　小笠原親子
２位　山本親子
３位　志田親子</a:t>
          </a:r>
        </a:p>
      </xdr:txBody>
    </xdr:sp>
    <xdr:clientData/>
  </xdr:twoCellAnchor>
  <xdr:twoCellAnchor>
    <xdr:from>
      <xdr:col>9</xdr:col>
      <xdr:colOff>161925</xdr:colOff>
      <xdr:row>1</xdr:row>
      <xdr:rowOff>38100</xdr:rowOff>
    </xdr:from>
    <xdr:to>
      <xdr:col>13</xdr:col>
      <xdr:colOff>371475</xdr:colOff>
      <xdr:row>6</xdr:row>
      <xdr:rowOff>152400</xdr:rowOff>
    </xdr:to>
    <xdr:sp>
      <xdr:nvSpPr>
        <xdr:cNvPr id="3" name="Rectangle 4"/>
        <xdr:cNvSpPr>
          <a:spLocks/>
        </xdr:cNvSpPr>
      </xdr:nvSpPr>
      <xdr:spPr>
        <a:xfrm>
          <a:off x="6372225" y="1162050"/>
          <a:ext cx="2952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t>【総合成績】
優勝　小笠原親子
２位　山本親子/中村親子
</a:t>
          </a:r>
        </a:p>
      </xdr:txBody>
    </xdr:sp>
    <xdr:clientData/>
  </xdr:twoCellAnchor>
  <xdr:twoCellAnchor>
    <xdr:from>
      <xdr:col>0</xdr:col>
      <xdr:colOff>66675</xdr:colOff>
      <xdr:row>0</xdr:row>
      <xdr:rowOff>257175</xdr:rowOff>
    </xdr:from>
    <xdr:to>
      <xdr:col>10</xdr:col>
      <xdr:colOff>676275</xdr:colOff>
      <xdr:row>0</xdr:row>
      <xdr:rowOff>933450</xdr:rowOff>
    </xdr:to>
    <xdr:sp>
      <xdr:nvSpPr>
        <xdr:cNvPr id="4" name="Rectangle 5"/>
        <xdr:cNvSpPr>
          <a:spLocks/>
        </xdr:cNvSpPr>
      </xdr:nvSpPr>
      <xdr:spPr>
        <a:xfrm>
          <a:off x="66675" y="257175"/>
          <a:ext cx="75057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t>第3回　FFC美浜カップ（2009/8/16)</a:t>
          </a:r>
        </a:p>
      </xdr:txBody>
    </xdr:sp>
    <xdr:clientData/>
  </xdr:twoCellAnchor>
  <xdr:twoCellAnchor>
    <xdr:from>
      <xdr:col>9</xdr:col>
      <xdr:colOff>228600</xdr:colOff>
      <xdr:row>36</xdr:row>
      <xdr:rowOff>57150</xdr:rowOff>
    </xdr:from>
    <xdr:to>
      <xdr:col>15</xdr:col>
      <xdr:colOff>219075</xdr:colOff>
      <xdr:row>42</xdr:row>
      <xdr:rowOff>123825</xdr:rowOff>
    </xdr:to>
    <xdr:sp>
      <xdr:nvSpPr>
        <xdr:cNvPr id="5" name="TextBox 6"/>
        <xdr:cNvSpPr txBox="1">
          <a:spLocks noChangeArrowheads="1"/>
        </xdr:cNvSpPr>
      </xdr:nvSpPr>
      <xdr:spPr>
        <a:xfrm>
          <a:off x="6438900" y="7258050"/>
          <a:ext cx="4105275" cy="2000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・審判の回数にハンデはありましたが、得点調整はしていません。
・もしかしたら当日に発表した順位と少し異なっているかもしれませんがご了承ください。
・次回より大人のGKのやり方を少し工夫します。
・親子混合を実施してみたが、得点の差をつけるためには親子同チームのほうがよい気がしました。
・※Q　子供のみ学年差を考慮するか？１試合平均の勝ち点
第一回大会（小２　1.08　小３　2.1　）第二回大会（小２　1.2 小３　1.6　）第三回大会（小2　 1.15  小３　1.4）
　 A・考慮するほど点差はないと判断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7</xdr:row>
      <xdr:rowOff>9525</xdr:rowOff>
    </xdr:from>
    <xdr:to>
      <xdr:col>13</xdr:col>
      <xdr:colOff>28575</xdr:colOff>
      <xdr:row>13</xdr:row>
      <xdr:rowOff>9525</xdr:rowOff>
    </xdr:to>
    <xdr:sp>
      <xdr:nvSpPr>
        <xdr:cNvPr id="1" name="Rectangle 1"/>
        <xdr:cNvSpPr>
          <a:spLocks/>
        </xdr:cNvSpPr>
      </xdr:nvSpPr>
      <xdr:spPr>
        <a:xfrm>
          <a:off x="6962775" y="2171700"/>
          <a:ext cx="201930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【子供の部】
優勝　ハルキ/リョウマ
3位　 タクト
</a:t>
          </a:r>
        </a:p>
      </xdr:txBody>
    </xdr:sp>
    <xdr:clientData/>
  </xdr:twoCellAnchor>
  <xdr:twoCellAnchor>
    <xdr:from>
      <xdr:col>10</xdr:col>
      <xdr:colOff>57150</xdr:colOff>
      <xdr:row>13</xdr:row>
      <xdr:rowOff>190500</xdr:rowOff>
    </xdr:from>
    <xdr:to>
      <xdr:col>13</xdr:col>
      <xdr:colOff>552450</xdr:colOff>
      <xdr:row>16</xdr:row>
      <xdr:rowOff>9525</xdr:rowOff>
    </xdr:to>
    <xdr:sp>
      <xdr:nvSpPr>
        <xdr:cNvPr id="2" name="Rectangle 2"/>
        <xdr:cNvSpPr>
          <a:spLocks/>
        </xdr:cNvSpPr>
      </xdr:nvSpPr>
      <xdr:spPr>
        <a:xfrm>
          <a:off x="6953250" y="2962275"/>
          <a:ext cx="25527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【大人の部】
優勝　中川さん、向井さん、中村さん</a:t>
          </a:r>
        </a:p>
      </xdr:txBody>
    </xdr:sp>
    <xdr:clientData/>
  </xdr:twoCellAnchor>
  <xdr:twoCellAnchor>
    <xdr:from>
      <xdr:col>10</xdr:col>
      <xdr:colOff>85725</xdr:colOff>
      <xdr:row>0</xdr:row>
      <xdr:rowOff>1038225</xdr:rowOff>
    </xdr:from>
    <xdr:to>
      <xdr:col>14</xdr:col>
      <xdr:colOff>295275</xdr:colOff>
      <xdr:row>6</xdr:row>
      <xdr:rowOff>28575</xdr:rowOff>
    </xdr:to>
    <xdr:sp>
      <xdr:nvSpPr>
        <xdr:cNvPr id="3" name="Rectangle 3"/>
        <xdr:cNvSpPr>
          <a:spLocks/>
        </xdr:cNvSpPr>
      </xdr:nvSpPr>
      <xdr:spPr>
        <a:xfrm>
          <a:off x="6981825" y="1038225"/>
          <a:ext cx="2952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t>【総合成績】
優勝　中川親子
２位　廣島親子
３位　中村親子
</a:t>
          </a:r>
        </a:p>
      </xdr:txBody>
    </xdr:sp>
    <xdr:clientData/>
  </xdr:twoCellAnchor>
  <xdr:twoCellAnchor>
    <xdr:from>
      <xdr:col>0</xdr:col>
      <xdr:colOff>66675</xdr:colOff>
      <xdr:row>0</xdr:row>
      <xdr:rowOff>257175</xdr:rowOff>
    </xdr:from>
    <xdr:to>
      <xdr:col>10</xdr:col>
      <xdr:colOff>676275</xdr:colOff>
      <xdr:row>0</xdr:row>
      <xdr:rowOff>933450</xdr:rowOff>
    </xdr:to>
    <xdr:sp>
      <xdr:nvSpPr>
        <xdr:cNvPr id="4" name="Rectangle 4"/>
        <xdr:cNvSpPr>
          <a:spLocks/>
        </xdr:cNvSpPr>
      </xdr:nvSpPr>
      <xdr:spPr>
        <a:xfrm>
          <a:off x="66675" y="257175"/>
          <a:ext cx="75057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t>第４回　FFC美浜カップ（2009/9/23)</a:t>
          </a:r>
        </a:p>
      </xdr:txBody>
    </xdr:sp>
    <xdr:clientData/>
  </xdr:twoCellAnchor>
  <xdr:twoCellAnchor>
    <xdr:from>
      <xdr:col>10</xdr:col>
      <xdr:colOff>57150</xdr:colOff>
      <xdr:row>36</xdr:row>
      <xdr:rowOff>180975</xdr:rowOff>
    </xdr:from>
    <xdr:to>
      <xdr:col>16</xdr:col>
      <xdr:colOff>47625</xdr:colOff>
      <xdr:row>37</xdr:row>
      <xdr:rowOff>400050</xdr:rowOff>
    </xdr:to>
    <xdr:sp>
      <xdr:nvSpPr>
        <xdr:cNvPr id="5" name="TextBox 5"/>
        <xdr:cNvSpPr txBox="1">
          <a:spLocks noChangeArrowheads="1"/>
        </xdr:cNvSpPr>
      </xdr:nvSpPr>
      <xdr:spPr>
        <a:xfrm>
          <a:off x="6953250" y="8324850"/>
          <a:ext cx="41052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試合数の差がある場合は、調整1点としております。</a:t>
          </a:r>
        </a:p>
      </xdr:txBody>
    </xdr:sp>
    <xdr:clientData/>
  </xdr:twoCellAnchor>
  <xdr:twoCellAnchor>
    <xdr:from>
      <xdr:col>10</xdr:col>
      <xdr:colOff>0</xdr:colOff>
      <xdr:row>19</xdr:row>
      <xdr:rowOff>0</xdr:rowOff>
    </xdr:from>
    <xdr:to>
      <xdr:col>13</xdr:col>
      <xdr:colOff>0</xdr:colOff>
      <xdr:row>21</xdr:row>
      <xdr:rowOff>285750</xdr:rowOff>
    </xdr:to>
    <xdr:sp>
      <xdr:nvSpPr>
        <xdr:cNvPr id="6" name="Rectangle 6"/>
        <xdr:cNvSpPr>
          <a:spLocks/>
        </xdr:cNvSpPr>
      </xdr:nvSpPr>
      <xdr:spPr>
        <a:xfrm>
          <a:off x="6896100" y="3914775"/>
          <a:ext cx="205740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【親子の部】
優勝　中村親子
２位　松田親子/中川親子</a:t>
          </a:r>
        </a:p>
      </xdr:txBody>
    </xdr:sp>
    <xdr:clientData/>
  </xdr:twoCellAnchor>
  <xdr:twoCellAnchor>
    <xdr:from>
      <xdr:col>0</xdr:col>
      <xdr:colOff>571500</xdr:colOff>
      <xdr:row>41</xdr:row>
      <xdr:rowOff>57150</xdr:rowOff>
    </xdr:from>
    <xdr:to>
      <xdr:col>4</xdr:col>
      <xdr:colOff>142875</xdr:colOff>
      <xdr:row>47</xdr:row>
      <xdr:rowOff>142875</xdr:rowOff>
    </xdr:to>
    <xdr:sp>
      <xdr:nvSpPr>
        <xdr:cNvPr id="7" name="Rectangle 7"/>
        <xdr:cNvSpPr>
          <a:spLocks/>
        </xdr:cNvSpPr>
      </xdr:nvSpPr>
      <xdr:spPr>
        <a:xfrm>
          <a:off x="571500" y="10287000"/>
          <a:ext cx="23526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t>【第一回大会】
優勝　　廣島親子
第２位　中村親子
第３位　志田親子</a:t>
          </a:r>
        </a:p>
      </xdr:txBody>
    </xdr:sp>
    <xdr:clientData/>
  </xdr:twoCellAnchor>
  <xdr:twoCellAnchor>
    <xdr:from>
      <xdr:col>4</xdr:col>
      <xdr:colOff>381000</xdr:colOff>
      <xdr:row>41</xdr:row>
      <xdr:rowOff>57150</xdr:rowOff>
    </xdr:from>
    <xdr:to>
      <xdr:col>7</xdr:col>
      <xdr:colOff>676275</xdr:colOff>
      <xdr:row>47</xdr:row>
      <xdr:rowOff>142875</xdr:rowOff>
    </xdr:to>
    <xdr:sp>
      <xdr:nvSpPr>
        <xdr:cNvPr id="8" name="Rectangle 8"/>
        <xdr:cNvSpPr>
          <a:spLocks/>
        </xdr:cNvSpPr>
      </xdr:nvSpPr>
      <xdr:spPr>
        <a:xfrm>
          <a:off x="3162300" y="10287000"/>
          <a:ext cx="23526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t>【第２回大会】
優勝　　中村親子
第２位　廣島親子
第３位　小笠原親子</a:t>
          </a:r>
        </a:p>
      </xdr:txBody>
    </xdr:sp>
    <xdr:clientData/>
  </xdr:twoCellAnchor>
  <xdr:twoCellAnchor>
    <xdr:from>
      <xdr:col>8</xdr:col>
      <xdr:colOff>180975</xdr:colOff>
      <xdr:row>41</xdr:row>
      <xdr:rowOff>66675</xdr:rowOff>
    </xdr:from>
    <xdr:to>
      <xdr:col>12</xdr:col>
      <xdr:colOff>76200</xdr:colOff>
      <xdr:row>47</xdr:row>
      <xdr:rowOff>152400</xdr:rowOff>
    </xdr:to>
    <xdr:sp>
      <xdr:nvSpPr>
        <xdr:cNvPr id="9" name="Rectangle 9"/>
        <xdr:cNvSpPr>
          <a:spLocks/>
        </xdr:cNvSpPr>
      </xdr:nvSpPr>
      <xdr:spPr>
        <a:xfrm>
          <a:off x="5705475" y="10296525"/>
          <a:ext cx="263842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t>【第３回大会】
優勝　小笠原親子
２位　山本親子/中村親子
</a:t>
          </a:r>
        </a:p>
      </xdr:txBody>
    </xdr:sp>
    <xdr:clientData/>
  </xdr:twoCellAnchor>
  <xdr:twoCellAnchor>
    <xdr:from>
      <xdr:col>12</xdr:col>
      <xdr:colOff>371475</xdr:colOff>
      <xdr:row>41</xdr:row>
      <xdr:rowOff>57150</xdr:rowOff>
    </xdr:from>
    <xdr:to>
      <xdr:col>15</xdr:col>
      <xdr:colOff>342900</xdr:colOff>
      <xdr:row>47</xdr:row>
      <xdr:rowOff>47625</xdr:rowOff>
    </xdr:to>
    <xdr:sp>
      <xdr:nvSpPr>
        <xdr:cNvPr id="10" name="Rectangle 10"/>
        <xdr:cNvSpPr>
          <a:spLocks/>
        </xdr:cNvSpPr>
      </xdr:nvSpPr>
      <xdr:spPr>
        <a:xfrm>
          <a:off x="8639175" y="10287000"/>
          <a:ext cx="202882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t>【第４回大会】
優勝　中川親子
２位　廣島親子
３位　中村親子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P39"/>
  <sheetViews>
    <sheetView tabSelected="1" view="pageBreakPreview" zoomScale="55" zoomScaleNormal="55" zoomScaleSheetLayoutView="55" workbookViewId="0" topLeftCell="A1">
      <selection activeCell="P2" sqref="P2"/>
    </sheetView>
  </sheetViews>
  <sheetFormatPr defaultColWidth="9.00390625" defaultRowHeight="13.5"/>
  <cols>
    <col min="1" max="1" width="4.625" style="0" customWidth="1"/>
    <col min="2" max="2" width="10.25390625" style="0" customWidth="1"/>
  </cols>
  <sheetData>
    <row r="1" ht="88.5" customHeight="1"/>
    <row r="5" spans="2:9" ht="13.5">
      <c r="B5" s="1" t="s">
        <v>0</v>
      </c>
      <c r="C5" s="1" t="s">
        <v>1</v>
      </c>
      <c r="D5" s="1" t="s">
        <v>2</v>
      </c>
      <c r="E5" s="1" t="s">
        <v>3</v>
      </c>
      <c r="F5" s="1" t="s">
        <v>4</v>
      </c>
      <c r="G5" s="1" t="s">
        <v>5</v>
      </c>
      <c r="H5" s="1" t="s">
        <v>6</v>
      </c>
      <c r="I5" s="1" t="s">
        <v>7</v>
      </c>
    </row>
    <row r="6" spans="2:9" ht="13.5">
      <c r="B6" s="4" t="s">
        <v>8</v>
      </c>
      <c r="C6" s="4">
        <v>0</v>
      </c>
      <c r="D6" s="4">
        <v>0</v>
      </c>
      <c r="E6" s="4">
        <v>0</v>
      </c>
      <c r="F6" s="4">
        <v>3</v>
      </c>
      <c r="G6" s="4">
        <v>3</v>
      </c>
      <c r="H6" s="4">
        <v>3</v>
      </c>
      <c r="I6" s="4">
        <v>0</v>
      </c>
    </row>
    <row r="7" spans="2:9" ht="13.5">
      <c r="B7" s="5" t="s">
        <v>9</v>
      </c>
      <c r="C7" s="5">
        <v>3</v>
      </c>
      <c r="D7" s="5">
        <v>0</v>
      </c>
      <c r="E7" s="5">
        <v>3</v>
      </c>
      <c r="F7" s="5">
        <v>0</v>
      </c>
      <c r="G7" s="5">
        <v>3</v>
      </c>
      <c r="H7" s="5">
        <v>0</v>
      </c>
      <c r="I7" s="5">
        <v>0</v>
      </c>
    </row>
    <row r="8" spans="2:9" ht="13.5">
      <c r="B8" s="5" t="s">
        <v>10</v>
      </c>
      <c r="C8" s="5">
        <v>3</v>
      </c>
      <c r="D8" s="5">
        <v>3</v>
      </c>
      <c r="E8" s="5">
        <v>0</v>
      </c>
      <c r="F8" s="5">
        <v>3</v>
      </c>
      <c r="G8" s="5">
        <v>0</v>
      </c>
      <c r="H8" s="5">
        <v>0</v>
      </c>
      <c r="I8" s="5">
        <v>3</v>
      </c>
    </row>
    <row r="9" spans="2:9" ht="13.5">
      <c r="B9" s="5" t="s">
        <v>11</v>
      </c>
      <c r="C9" s="5">
        <v>3</v>
      </c>
      <c r="D9" s="5">
        <v>0</v>
      </c>
      <c r="E9" s="5">
        <v>0</v>
      </c>
      <c r="F9" s="5">
        <v>0</v>
      </c>
      <c r="G9" s="5">
        <v>3</v>
      </c>
      <c r="H9" s="5">
        <v>3</v>
      </c>
      <c r="I9" s="5">
        <v>0</v>
      </c>
    </row>
    <row r="10" spans="2:9" ht="13.5">
      <c r="B10" s="6" t="s">
        <v>12</v>
      </c>
      <c r="C10" s="6">
        <v>0</v>
      </c>
      <c r="D10" s="6">
        <v>3</v>
      </c>
      <c r="E10" s="6">
        <v>0</v>
      </c>
      <c r="F10" s="6">
        <v>0</v>
      </c>
      <c r="G10" s="6">
        <v>3</v>
      </c>
      <c r="H10" s="6">
        <v>3</v>
      </c>
      <c r="I10" s="6">
        <v>0</v>
      </c>
    </row>
    <row r="11" spans="2:9" ht="13.5">
      <c r="B11" s="1" t="s">
        <v>14</v>
      </c>
      <c r="C11" s="1">
        <f>SUM(C6:C10)</f>
        <v>9</v>
      </c>
      <c r="D11" s="1">
        <f aca="true" t="shared" si="0" ref="D11:I11">SUM(D6:D10)</f>
        <v>6</v>
      </c>
      <c r="E11" s="1">
        <f t="shared" si="0"/>
        <v>3</v>
      </c>
      <c r="F11" s="1">
        <f t="shared" si="0"/>
        <v>6</v>
      </c>
      <c r="G11" s="1">
        <f t="shared" si="0"/>
        <v>12</v>
      </c>
      <c r="H11" s="1">
        <f t="shared" si="0"/>
        <v>9</v>
      </c>
      <c r="I11" s="1">
        <f t="shared" si="0"/>
        <v>3</v>
      </c>
    </row>
    <row r="12" spans="2:9" ht="21" customHeight="1">
      <c r="B12" s="3" t="s">
        <v>15</v>
      </c>
      <c r="C12" s="3">
        <v>2</v>
      </c>
      <c r="D12" s="3">
        <v>4</v>
      </c>
      <c r="E12" s="3">
        <v>6</v>
      </c>
      <c r="F12" s="3">
        <v>4</v>
      </c>
      <c r="G12" s="3">
        <v>1</v>
      </c>
      <c r="H12" s="3">
        <v>2</v>
      </c>
      <c r="I12" s="3">
        <v>6</v>
      </c>
    </row>
    <row r="13" spans="2:9" ht="13.5" hidden="1">
      <c r="B13" s="3" t="s">
        <v>28</v>
      </c>
      <c r="C13" s="20">
        <f>C14/$B$15</f>
        <v>0.6</v>
      </c>
      <c r="D13" s="20">
        <f aca="true" t="shared" si="1" ref="D13:I13">D14/$B$15</f>
        <v>0.4</v>
      </c>
      <c r="E13" s="20">
        <f t="shared" si="1"/>
        <v>0.2</v>
      </c>
      <c r="F13" s="20">
        <f t="shared" si="1"/>
        <v>0.4</v>
      </c>
      <c r="G13" s="20">
        <f t="shared" si="1"/>
        <v>0.8</v>
      </c>
      <c r="H13" s="20">
        <f t="shared" si="1"/>
        <v>0.6</v>
      </c>
      <c r="I13" s="20">
        <f t="shared" si="1"/>
        <v>0.2</v>
      </c>
    </row>
    <row r="14" spans="2:9" ht="13.5" hidden="1">
      <c r="B14" s="19" t="s">
        <v>29</v>
      </c>
      <c r="C14" s="2">
        <v>3</v>
      </c>
      <c r="D14" s="2">
        <v>2</v>
      </c>
      <c r="E14" s="2">
        <v>1</v>
      </c>
      <c r="F14" s="2">
        <v>2</v>
      </c>
      <c r="G14" s="2">
        <v>4</v>
      </c>
      <c r="H14" s="2">
        <v>3</v>
      </c>
      <c r="I14" s="2">
        <v>1</v>
      </c>
    </row>
    <row r="15" spans="2:9" ht="13.5" hidden="1">
      <c r="B15" s="1">
        <v>5</v>
      </c>
      <c r="C15" s="20"/>
      <c r="D15" s="20"/>
      <c r="E15" s="20"/>
      <c r="F15" s="20"/>
      <c r="G15" s="20"/>
      <c r="H15" s="20"/>
      <c r="I15" s="20"/>
    </row>
    <row r="16" spans="3:4" ht="22.5" customHeight="1">
      <c r="C16">
        <f>(C11+D11+E11+F11+I11)/5/5</f>
        <v>1.08</v>
      </c>
      <c r="D16">
        <f>(G11+H11)/2/5</f>
        <v>2.1</v>
      </c>
    </row>
    <row r="17" spans="2:9" ht="13.5">
      <c r="B17" s="1" t="s">
        <v>16</v>
      </c>
      <c r="C17" s="1" t="s">
        <v>17</v>
      </c>
      <c r="D17" s="1" t="s">
        <v>18</v>
      </c>
      <c r="E17" s="1" t="s">
        <v>19</v>
      </c>
      <c r="F17" s="1" t="s">
        <v>20</v>
      </c>
      <c r="G17" s="1" t="s">
        <v>21</v>
      </c>
      <c r="H17" s="1" t="s">
        <v>22</v>
      </c>
      <c r="I17" s="1" t="s">
        <v>23</v>
      </c>
    </row>
    <row r="18" spans="2:9" ht="13.5">
      <c r="B18" s="4" t="s">
        <v>8</v>
      </c>
      <c r="C18" s="4">
        <v>1</v>
      </c>
      <c r="D18" s="4"/>
      <c r="E18" s="4">
        <v>1</v>
      </c>
      <c r="F18" s="4">
        <v>1</v>
      </c>
      <c r="G18" s="4">
        <v>1</v>
      </c>
      <c r="H18" s="4">
        <v>1</v>
      </c>
      <c r="I18" s="4">
        <v>1</v>
      </c>
    </row>
    <row r="19" spans="2:9" ht="13.5">
      <c r="B19" s="5" t="s">
        <v>9</v>
      </c>
      <c r="C19" s="5">
        <v>0</v>
      </c>
      <c r="D19" s="5">
        <v>3</v>
      </c>
      <c r="E19" s="5"/>
      <c r="F19" s="5">
        <v>3</v>
      </c>
      <c r="G19" s="5">
        <v>0</v>
      </c>
      <c r="H19" s="5">
        <v>3</v>
      </c>
      <c r="I19" s="5">
        <v>0</v>
      </c>
    </row>
    <row r="20" spans="2:9" ht="13.5">
      <c r="B20" s="9" t="s">
        <v>10</v>
      </c>
      <c r="C20" s="9"/>
      <c r="D20" s="9">
        <v>3</v>
      </c>
      <c r="E20" s="9">
        <v>3</v>
      </c>
      <c r="F20" s="9">
        <v>0</v>
      </c>
      <c r="G20" s="9">
        <v>3</v>
      </c>
      <c r="H20" s="9">
        <v>0</v>
      </c>
      <c r="I20" s="9">
        <v>0</v>
      </c>
    </row>
    <row r="21" spans="2:9" ht="13.5">
      <c r="B21" s="10" t="s">
        <v>25</v>
      </c>
      <c r="C21" s="6">
        <v>1.5</v>
      </c>
      <c r="D21" s="6">
        <v>1.5</v>
      </c>
      <c r="E21" s="6">
        <v>1.5</v>
      </c>
      <c r="F21" s="6"/>
      <c r="G21" s="6"/>
      <c r="H21" s="6"/>
      <c r="I21" s="6"/>
    </row>
    <row r="22" spans="2:9" ht="13.5">
      <c r="B22" s="7" t="s">
        <v>14</v>
      </c>
      <c r="C22" s="1">
        <f>SUM(C18:C21)</f>
        <v>2.5</v>
      </c>
      <c r="D22" s="1">
        <f aca="true" t="shared" si="2" ref="D22:I22">SUM(D18:D21)</f>
        <v>7.5</v>
      </c>
      <c r="E22" s="1">
        <f t="shared" si="2"/>
        <v>5.5</v>
      </c>
      <c r="F22" s="1">
        <f t="shared" si="2"/>
        <v>4</v>
      </c>
      <c r="G22" s="1">
        <f t="shared" si="2"/>
        <v>4</v>
      </c>
      <c r="H22" s="1">
        <f t="shared" si="2"/>
        <v>4</v>
      </c>
      <c r="I22" s="1">
        <f t="shared" si="2"/>
        <v>1</v>
      </c>
    </row>
    <row r="23" spans="2:9" ht="13.5">
      <c r="B23" s="8" t="s">
        <v>15</v>
      </c>
      <c r="C23" s="3">
        <v>6</v>
      </c>
      <c r="D23" s="3">
        <v>1</v>
      </c>
      <c r="E23" s="3">
        <v>2</v>
      </c>
      <c r="F23" s="3">
        <v>3</v>
      </c>
      <c r="G23" s="3">
        <v>3</v>
      </c>
      <c r="H23" s="3">
        <v>3</v>
      </c>
      <c r="I23" s="3">
        <v>7</v>
      </c>
    </row>
    <row r="24" ht="43.5" customHeight="1"/>
    <row r="26" spans="2:16" ht="13.5">
      <c r="B26" s="1" t="s">
        <v>24</v>
      </c>
      <c r="C26" s="1" t="s">
        <v>1</v>
      </c>
      <c r="D26" s="1" t="s">
        <v>2</v>
      </c>
      <c r="E26" s="1" t="s">
        <v>3</v>
      </c>
      <c r="F26" s="1" t="s">
        <v>4</v>
      </c>
      <c r="G26" s="1" t="s">
        <v>5</v>
      </c>
      <c r="H26" s="1" t="s">
        <v>6</v>
      </c>
      <c r="I26" s="7" t="s">
        <v>7</v>
      </c>
      <c r="J26" s="12" t="s">
        <v>17</v>
      </c>
      <c r="K26" s="1" t="s">
        <v>18</v>
      </c>
      <c r="L26" s="1" t="s">
        <v>19</v>
      </c>
      <c r="M26" s="1" t="s">
        <v>20</v>
      </c>
      <c r="N26" s="1" t="s">
        <v>21</v>
      </c>
      <c r="O26" s="1" t="s">
        <v>22</v>
      </c>
      <c r="P26" s="1" t="s">
        <v>23</v>
      </c>
    </row>
    <row r="27" spans="2:16" ht="13.5">
      <c r="B27" s="4" t="s">
        <v>8</v>
      </c>
      <c r="C27" s="4">
        <v>0</v>
      </c>
      <c r="D27" s="4">
        <v>0</v>
      </c>
      <c r="E27" s="4">
        <v>0</v>
      </c>
      <c r="F27" s="4">
        <v>3</v>
      </c>
      <c r="G27" s="4">
        <v>3</v>
      </c>
      <c r="H27" s="4">
        <v>3</v>
      </c>
      <c r="I27" s="13">
        <v>0</v>
      </c>
      <c r="J27" s="14"/>
      <c r="K27" s="4"/>
      <c r="L27" s="4">
        <v>3</v>
      </c>
      <c r="M27" s="4">
        <v>3</v>
      </c>
      <c r="N27" s="4">
        <v>0</v>
      </c>
      <c r="O27" s="4"/>
      <c r="P27" s="4"/>
    </row>
    <row r="28" spans="2:16" ht="13.5">
      <c r="B28" s="5" t="s">
        <v>9</v>
      </c>
      <c r="C28" s="5">
        <v>0</v>
      </c>
      <c r="D28" s="5">
        <v>3</v>
      </c>
      <c r="E28" s="5">
        <v>0</v>
      </c>
      <c r="F28" s="5">
        <v>3</v>
      </c>
      <c r="G28" s="5">
        <v>0</v>
      </c>
      <c r="H28" s="5">
        <v>3</v>
      </c>
      <c r="I28" s="15">
        <v>3</v>
      </c>
      <c r="J28" s="16"/>
      <c r="K28" s="5"/>
      <c r="L28" s="5"/>
      <c r="M28" s="5"/>
      <c r="N28" s="5">
        <v>3</v>
      </c>
      <c r="O28" s="5">
        <v>0</v>
      </c>
      <c r="P28" s="5">
        <v>0</v>
      </c>
    </row>
    <row r="29" spans="2:16" ht="13.5">
      <c r="B29" s="5" t="s">
        <v>10</v>
      </c>
      <c r="C29" s="5">
        <v>0</v>
      </c>
      <c r="D29" s="5">
        <v>0</v>
      </c>
      <c r="E29" s="5">
        <v>3</v>
      </c>
      <c r="F29" s="5">
        <v>0</v>
      </c>
      <c r="G29" s="5">
        <v>3</v>
      </c>
      <c r="H29" s="5">
        <v>3</v>
      </c>
      <c r="I29" s="15">
        <v>0</v>
      </c>
      <c r="J29" s="16">
        <v>0</v>
      </c>
      <c r="K29" s="5">
        <v>3</v>
      </c>
      <c r="L29" s="5"/>
      <c r="M29" s="5">
        <v>3</v>
      </c>
      <c r="N29" s="5"/>
      <c r="O29" s="5"/>
      <c r="P29" s="5"/>
    </row>
    <row r="30" spans="2:16" ht="13.5">
      <c r="B30" s="5" t="s">
        <v>11</v>
      </c>
      <c r="C30" s="5">
        <v>3</v>
      </c>
      <c r="D30" s="5">
        <v>3</v>
      </c>
      <c r="E30" s="5">
        <v>0</v>
      </c>
      <c r="F30" s="5">
        <v>0</v>
      </c>
      <c r="G30" s="5">
        <v>0</v>
      </c>
      <c r="H30" s="5">
        <v>3</v>
      </c>
      <c r="I30" s="15">
        <v>0</v>
      </c>
      <c r="J30" s="16"/>
      <c r="K30" s="5">
        <v>3</v>
      </c>
      <c r="L30" s="5">
        <v>3</v>
      </c>
      <c r="M30" s="5"/>
      <c r="N30" s="5"/>
      <c r="O30" s="5">
        <v>0</v>
      </c>
      <c r="P30" s="5"/>
    </row>
    <row r="31" spans="2:16" ht="13.5">
      <c r="B31" s="5" t="s">
        <v>12</v>
      </c>
      <c r="C31" s="5">
        <v>0</v>
      </c>
      <c r="D31" s="5">
        <v>3</v>
      </c>
      <c r="E31" s="5">
        <v>0</v>
      </c>
      <c r="F31" s="5">
        <v>0</v>
      </c>
      <c r="G31" s="5">
        <v>3</v>
      </c>
      <c r="H31" s="5">
        <v>3</v>
      </c>
      <c r="I31" s="15">
        <v>0</v>
      </c>
      <c r="J31" s="16">
        <v>0</v>
      </c>
      <c r="K31" s="5">
        <v>3</v>
      </c>
      <c r="L31" s="5">
        <v>3</v>
      </c>
      <c r="M31" s="5">
        <v>0</v>
      </c>
      <c r="N31" s="5">
        <v>0</v>
      </c>
      <c r="O31" s="5">
        <v>3</v>
      </c>
      <c r="P31" s="5">
        <v>3</v>
      </c>
    </row>
    <row r="32" spans="2:16" ht="13.5">
      <c r="B32" s="5" t="s">
        <v>13</v>
      </c>
      <c r="C32" s="5">
        <v>3</v>
      </c>
      <c r="D32" s="5">
        <v>0</v>
      </c>
      <c r="E32" s="5">
        <v>3</v>
      </c>
      <c r="F32" s="5">
        <v>0</v>
      </c>
      <c r="G32" s="5">
        <v>0</v>
      </c>
      <c r="H32" s="5">
        <v>3</v>
      </c>
      <c r="I32" s="15">
        <v>0</v>
      </c>
      <c r="J32" s="16">
        <v>0</v>
      </c>
      <c r="K32" s="5">
        <v>0</v>
      </c>
      <c r="L32" s="5">
        <v>3</v>
      </c>
      <c r="M32" s="5">
        <v>3</v>
      </c>
      <c r="N32" s="5">
        <v>3</v>
      </c>
      <c r="O32" s="5">
        <v>0</v>
      </c>
      <c r="P32" s="5">
        <v>3</v>
      </c>
    </row>
    <row r="33" spans="2:16" ht="13.5">
      <c r="B33" s="11" t="s">
        <v>25</v>
      </c>
      <c r="C33" s="6"/>
      <c r="D33" s="6"/>
      <c r="E33" s="6"/>
      <c r="F33" s="11"/>
      <c r="G33" s="6"/>
      <c r="H33" s="6"/>
      <c r="I33" s="10"/>
      <c r="J33" s="17">
        <v>1.5</v>
      </c>
      <c r="K33" s="6"/>
      <c r="L33" s="6"/>
      <c r="M33" s="6"/>
      <c r="N33" s="6"/>
      <c r="O33" s="6"/>
      <c r="P33" s="6">
        <v>1.5</v>
      </c>
    </row>
    <row r="34" spans="2:16" ht="13.5">
      <c r="B34" s="3" t="s">
        <v>14</v>
      </c>
      <c r="C34" s="1">
        <f>SUM(C27:C33)</f>
        <v>6</v>
      </c>
      <c r="D34" s="1">
        <f aca="true" t="shared" si="3" ref="D34:P34">SUM(D27:D33)</f>
        <v>9</v>
      </c>
      <c r="E34" s="1">
        <f t="shared" si="3"/>
        <v>6</v>
      </c>
      <c r="F34" s="1">
        <f t="shared" si="3"/>
        <v>6</v>
      </c>
      <c r="G34" s="1">
        <f t="shared" si="3"/>
        <v>9</v>
      </c>
      <c r="H34" s="1">
        <f t="shared" si="3"/>
        <v>18</v>
      </c>
      <c r="I34" s="7">
        <f t="shared" si="3"/>
        <v>3</v>
      </c>
      <c r="J34" s="12">
        <f t="shared" si="3"/>
        <v>1.5</v>
      </c>
      <c r="K34" s="1">
        <f t="shared" si="3"/>
        <v>9</v>
      </c>
      <c r="L34" s="1">
        <f t="shared" si="3"/>
        <v>12</v>
      </c>
      <c r="M34" s="1">
        <f t="shared" si="3"/>
        <v>9</v>
      </c>
      <c r="N34" s="1">
        <f t="shared" si="3"/>
        <v>6</v>
      </c>
      <c r="O34" s="1">
        <f t="shared" si="3"/>
        <v>3</v>
      </c>
      <c r="P34" s="1">
        <f t="shared" si="3"/>
        <v>7.5</v>
      </c>
    </row>
    <row r="35" spans="2:16" ht="13.5">
      <c r="B35" s="3" t="s">
        <v>30</v>
      </c>
      <c r="C35" s="1">
        <f>C34+J34</f>
        <v>7.5</v>
      </c>
      <c r="D35" s="1">
        <f aca="true" t="shared" si="4" ref="D35:I35">D34+K34</f>
        <v>18</v>
      </c>
      <c r="E35" s="1">
        <f t="shared" si="4"/>
        <v>18</v>
      </c>
      <c r="F35" s="1">
        <f t="shared" si="4"/>
        <v>15</v>
      </c>
      <c r="G35" s="1">
        <f t="shared" si="4"/>
        <v>15</v>
      </c>
      <c r="H35" s="1">
        <f t="shared" si="4"/>
        <v>21</v>
      </c>
      <c r="I35" s="1">
        <f t="shared" si="4"/>
        <v>10.5</v>
      </c>
      <c r="J35" s="1"/>
      <c r="K35" s="1"/>
      <c r="L35" s="1"/>
      <c r="M35" s="1"/>
      <c r="N35" s="1"/>
      <c r="O35" s="1"/>
      <c r="P35" s="1"/>
    </row>
    <row r="36" ht="38.25" customHeight="1"/>
    <row r="37" spans="3:9" ht="13.5">
      <c r="C37" s="1" t="s">
        <v>17</v>
      </c>
      <c r="D37" s="1" t="s">
        <v>18</v>
      </c>
      <c r="E37" s="1" t="s">
        <v>19</v>
      </c>
      <c r="F37" s="1" t="s">
        <v>20</v>
      </c>
      <c r="G37" s="1" t="s">
        <v>21</v>
      </c>
      <c r="H37" s="1" t="s">
        <v>22</v>
      </c>
      <c r="I37" s="1" t="s">
        <v>23</v>
      </c>
    </row>
    <row r="38" spans="2:9" ht="34.5" customHeight="1">
      <c r="B38" s="1" t="s">
        <v>26</v>
      </c>
      <c r="C38" s="18">
        <f>C11+C22+C34+J34</f>
        <v>19</v>
      </c>
      <c r="D38" s="18">
        <f aca="true" t="shared" si="5" ref="D38:I38">D11+D22+D34+K34</f>
        <v>31.5</v>
      </c>
      <c r="E38" s="18">
        <f t="shared" si="5"/>
        <v>26.5</v>
      </c>
      <c r="F38" s="18">
        <f t="shared" si="5"/>
        <v>25</v>
      </c>
      <c r="G38" s="18">
        <f t="shared" si="5"/>
        <v>31</v>
      </c>
      <c r="H38" s="18">
        <f t="shared" si="5"/>
        <v>34</v>
      </c>
      <c r="I38" s="18">
        <f t="shared" si="5"/>
        <v>14.5</v>
      </c>
    </row>
    <row r="39" spans="2:9" ht="39" customHeight="1">
      <c r="B39" s="1" t="s">
        <v>27</v>
      </c>
      <c r="C39" s="18">
        <v>6</v>
      </c>
      <c r="D39" s="18">
        <v>2</v>
      </c>
      <c r="E39" s="18">
        <v>4</v>
      </c>
      <c r="F39" s="18">
        <v>5</v>
      </c>
      <c r="G39" s="18">
        <v>3</v>
      </c>
      <c r="H39" s="18">
        <v>1</v>
      </c>
      <c r="I39" s="18">
        <v>7</v>
      </c>
    </row>
  </sheetData>
  <printOptions/>
  <pageMargins left="0.75" right="0.75" top="1" bottom="1" header="0.512" footer="0.512"/>
  <pageSetup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B5:P39"/>
  <sheetViews>
    <sheetView view="pageBreakPreview" zoomScale="70" zoomScaleNormal="55" zoomScaleSheetLayoutView="70" workbookViewId="0" topLeftCell="A1">
      <selection activeCell="O6" sqref="O6"/>
    </sheetView>
  </sheetViews>
  <sheetFormatPr defaultColWidth="9.00390625" defaultRowHeight="13.5"/>
  <cols>
    <col min="1" max="1" width="4.625" style="0" customWidth="1"/>
    <col min="2" max="2" width="10.25390625" style="0" customWidth="1"/>
  </cols>
  <sheetData>
    <row r="1" ht="88.5" customHeight="1"/>
    <row r="5" spans="2:9" ht="13.5">
      <c r="B5" s="1" t="s">
        <v>0</v>
      </c>
      <c r="C5" s="1" t="s">
        <v>5</v>
      </c>
      <c r="D5" s="1" t="s">
        <v>31</v>
      </c>
      <c r="E5" s="1" t="s">
        <v>33</v>
      </c>
      <c r="F5" s="1" t="s">
        <v>34</v>
      </c>
      <c r="G5" s="1" t="s">
        <v>3</v>
      </c>
      <c r="H5" s="1" t="s">
        <v>32</v>
      </c>
      <c r="I5" s="1"/>
    </row>
    <row r="6" spans="2:9" ht="13.5">
      <c r="B6" s="4" t="s">
        <v>8</v>
      </c>
      <c r="C6" s="4">
        <v>3</v>
      </c>
      <c r="D6" s="4">
        <v>3</v>
      </c>
      <c r="E6" s="4">
        <v>0</v>
      </c>
      <c r="F6" s="4">
        <v>0</v>
      </c>
      <c r="G6" s="4">
        <v>0</v>
      </c>
      <c r="H6" s="4">
        <v>3</v>
      </c>
      <c r="I6" s="4"/>
    </row>
    <row r="7" spans="2:9" ht="13.5">
      <c r="B7" s="5" t="s">
        <v>9</v>
      </c>
      <c r="C7" s="5">
        <v>3</v>
      </c>
      <c r="D7" s="5">
        <v>3</v>
      </c>
      <c r="E7" s="5">
        <v>3</v>
      </c>
      <c r="F7" s="5">
        <v>0</v>
      </c>
      <c r="G7" s="5">
        <v>0</v>
      </c>
      <c r="H7" s="5">
        <v>0</v>
      </c>
      <c r="I7" s="5"/>
    </row>
    <row r="8" spans="2:9" ht="13.5">
      <c r="B8" s="5" t="s">
        <v>10</v>
      </c>
      <c r="C8" s="5">
        <v>3</v>
      </c>
      <c r="D8" s="5">
        <v>3</v>
      </c>
      <c r="E8" s="5">
        <v>0</v>
      </c>
      <c r="F8" s="5">
        <v>3</v>
      </c>
      <c r="G8" s="5">
        <v>0</v>
      </c>
      <c r="H8" s="5">
        <v>0</v>
      </c>
      <c r="I8" s="5"/>
    </row>
    <row r="9" spans="2:9" ht="13.5">
      <c r="B9" s="5" t="s">
        <v>11</v>
      </c>
      <c r="C9" s="5">
        <v>1</v>
      </c>
      <c r="D9" s="5">
        <v>1</v>
      </c>
      <c r="E9" s="5">
        <v>1</v>
      </c>
      <c r="F9" s="5">
        <v>1</v>
      </c>
      <c r="G9" s="5">
        <v>1</v>
      </c>
      <c r="H9" s="5">
        <v>1</v>
      </c>
      <c r="I9" s="5"/>
    </row>
    <row r="10" spans="2:9" ht="13.5">
      <c r="B10" s="6" t="s">
        <v>12</v>
      </c>
      <c r="C10" s="6">
        <v>3</v>
      </c>
      <c r="D10" s="6">
        <v>0</v>
      </c>
      <c r="E10" s="6">
        <v>0</v>
      </c>
      <c r="F10" s="6">
        <v>0</v>
      </c>
      <c r="G10" s="6">
        <v>3</v>
      </c>
      <c r="H10" s="6">
        <v>3</v>
      </c>
      <c r="I10" s="6"/>
    </row>
    <row r="11" spans="2:9" ht="13.5">
      <c r="B11" s="1" t="s">
        <v>14</v>
      </c>
      <c r="C11" s="1">
        <f aca="true" t="shared" si="0" ref="C11:H11">SUM(C6:C10)</f>
        <v>13</v>
      </c>
      <c r="D11" s="1">
        <f t="shared" si="0"/>
        <v>10</v>
      </c>
      <c r="E11" s="1">
        <f t="shared" si="0"/>
        <v>4</v>
      </c>
      <c r="F11" s="1">
        <f t="shared" si="0"/>
        <v>4</v>
      </c>
      <c r="G11" s="1">
        <f t="shared" si="0"/>
        <v>4</v>
      </c>
      <c r="H11" s="1">
        <f t="shared" si="0"/>
        <v>7</v>
      </c>
      <c r="I11" s="1"/>
    </row>
    <row r="12" spans="2:9" ht="21" customHeight="1">
      <c r="B12" s="3" t="s">
        <v>15</v>
      </c>
      <c r="C12" s="3">
        <v>1</v>
      </c>
      <c r="D12" s="3">
        <v>2</v>
      </c>
      <c r="E12" s="3">
        <v>4</v>
      </c>
      <c r="F12" s="3">
        <v>4</v>
      </c>
      <c r="G12" s="3">
        <v>4</v>
      </c>
      <c r="H12" s="3">
        <v>3</v>
      </c>
      <c r="I12" s="3"/>
    </row>
    <row r="13" spans="2:9" ht="13.5" hidden="1">
      <c r="B13" s="3" t="s">
        <v>28</v>
      </c>
      <c r="C13" s="20">
        <f aca="true" t="shared" si="1" ref="C13:H13">C14/$B$15</f>
        <v>0.8</v>
      </c>
      <c r="D13" s="20">
        <f t="shared" si="1"/>
        <v>0.6</v>
      </c>
      <c r="E13" s="20">
        <f t="shared" si="1"/>
        <v>0.2</v>
      </c>
      <c r="F13" s="20">
        <f t="shared" si="1"/>
        <v>0.2</v>
      </c>
      <c r="G13" s="20">
        <f t="shared" si="1"/>
        <v>0.2</v>
      </c>
      <c r="H13" s="20">
        <f t="shared" si="1"/>
        <v>0.4</v>
      </c>
      <c r="I13" s="20"/>
    </row>
    <row r="14" spans="2:9" ht="13.5" hidden="1">
      <c r="B14" s="19" t="s">
        <v>29</v>
      </c>
      <c r="C14" s="2">
        <v>4</v>
      </c>
      <c r="D14" s="2">
        <v>3</v>
      </c>
      <c r="E14" s="2">
        <v>1</v>
      </c>
      <c r="F14" s="2">
        <v>1</v>
      </c>
      <c r="G14" s="2">
        <v>1</v>
      </c>
      <c r="H14" s="2">
        <v>2</v>
      </c>
      <c r="I14" s="2"/>
    </row>
    <row r="15" spans="2:9" ht="13.5">
      <c r="B15" s="1">
        <v>5</v>
      </c>
      <c r="C15" s="20"/>
      <c r="D15" s="20"/>
      <c r="E15" s="20"/>
      <c r="F15" s="20"/>
      <c r="G15" s="20"/>
      <c r="H15" s="20"/>
      <c r="I15" s="20"/>
    </row>
    <row r="16" spans="3:4" ht="22.5" customHeight="1">
      <c r="C16" s="25">
        <f>(C11+F11+H11)/3/5</f>
        <v>1.6</v>
      </c>
      <c r="D16" s="25">
        <f>(D11+E11+G11)/3/5</f>
        <v>1.2</v>
      </c>
    </row>
    <row r="17" spans="2:9" ht="13.5">
      <c r="B17" s="1" t="s">
        <v>16</v>
      </c>
      <c r="C17" s="1" t="s">
        <v>21</v>
      </c>
      <c r="D17" s="1" t="s">
        <v>18</v>
      </c>
      <c r="E17" s="1" t="s">
        <v>17</v>
      </c>
      <c r="F17" s="1" t="s">
        <v>35</v>
      </c>
      <c r="G17" s="1" t="s">
        <v>19</v>
      </c>
      <c r="H17" s="1" t="s">
        <v>22</v>
      </c>
      <c r="I17" s="1"/>
    </row>
    <row r="18" spans="2:9" ht="13.5">
      <c r="B18" s="4" t="s">
        <v>8</v>
      </c>
      <c r="C18" s="4">
        <v>0</v>
      </c>
      <c r="D18" s="4">
        <v>0</v>
      </c>
      <c r="E18" s="4">
        <v>0</v>
      </c>
      <c r="F18" s="4">
        <v>3</v>
      </c>
      <c r="G18" s="4">
        <v>3</v>
      </c>
      <c r="H18" s="4">
        <v>3</v>
      </c>
      <c r="I18" s="4"/>
    </row>
    <row r="19" spans="2:9" ht="13.5">
      <c r="B19" s="5" t="s">
        <v>9</v>
      </c>
      <c r="C19" s="5">
        <v>0</v>
      </c>
      <c r="D19" s="5">
        <v>3</v>
      </c>
      <c r="E19" s="5">
        <v>0</v>
      </c>
      <c r="F19" s="5">
        <v>3</v>
      </c>
      <c r="G19" s="5">
        <v>0</v>
      </c>
      <c r="H19" s="5">
        <v>3</v>
      </c>
      <c r="I19" s="5"/>
    </row>
    <row r="20" spans="2:9" ht="13.5">
      <c r="B20" s="9" t="s">
        <v>10</v>
      </c>
      <c r="C20" s="9">
        <v>3</v>
      </c>
      <c r="D20" s="9">
        <v>3</v>
      </c>
      <c r="E20" s="9">
        <v>0</v>
      </c>
      <c r="F20" s="9">
        <v>0</v>
      </c>
      <c r="G20" s="9">
        <v>3</v>
      </c>
      <c r="H20" s="9">
        <v>0</v>
      </c>
      <c r="I20" s="9"/>
    </row>
    <row r="21" spans="2:9" ht="13.5">
      <c r="B21" s="10" t="s">
        <v>25</v>
      </c>
      <c r="C21" s="6">
        <v>0</v>
      </c>
      <c r="D21" s="6">
        <v>3</v>
      </c>
      <c r="E21" s="6">
        <v>0</v>
      </c>
      <c r="F21" s="6">
        <v>0</v>
      </c>
      <c r="G21" s="6">
        <v>3</v>
      </c>
      <c r="H21" s="6">
        <v>3</v>
      </c>
      <c r="I21" s="6"/>
    </row>
    <row r="22" spans="2:9" ht="13.5">
      <c r="B22" s="7" t="s">
        <v>14</v>
      </c>
      <c r="C22" s="1">
        <f aca="true" t="shared" si="2" ref="C22:H22">SUM(C18:C21)</f>
        <v>3</v>
      </c>
      <c r="D22" s="1">
        <f t="shared" si="2"/>
        <v>9</v>
      </c>
      <c r="E22" s="1">
        <f t="shared" si="2"/>
        <v>0</v>
      </c>
      <c r="F22" s="1">
        <f t="shared" si="2"/>
        <v>6</v>
      </c>
      <c r="G22" s="1">
        <f t="shared" si="2"/>
        <v>9</v>
      </c>
      <c r="H22" s="1">
        <f t="shared" si="2"/>
        <v>9</v>
      </c>
      <c r="I22" s="1"/>
    </row>
    <row r="23" spans="2:9" ht="13.5">
      <c r="B23" s="8" t="s">
        <v>15</v>
      </c>
      <c r="C23" s="3">
        <v>5</v>
      </c>
      <c r="D23" s="3">
        <v>1</v>
      </c>
      <c r="E23" s="3">
        <v>6</v>
      </c>
      <c r="F23" s="3">
        <v>4</v>
      </c>
      <c r="G23" s="3">
        <v>1</v>
      </c>
      <c r="H23" s="3">
        <v>1</v>
      </c>
      <c r="I23" s="3"/>
    </row>
    <row r="24" ht="43.5" customHeight="1"/>
    <row r="26" spans="2:16" ht="13.5">
      <c r="B26" s="1" t="s">
        <v>24</v>
      </c>
      <c r="C26" s="1" t="s">
        <v>5</v>
      </c>
      <c r="D26" s="1" t="s">
        <v>31</v>
      </c>
      <c r="E26" s="1" t="s">
        <v>33</v>
      </c>
      <c r="F26" s="1" t="s">
        <v>34</v>
      </c>
      <c r="G26" s="1" t="s">
        <v>3</v>
      </c>
      <c r="H26" s="1" t="s">
        <v>32</v>
      </c>
      <c r="I26" s="7"/>
      <c r="J26" s="1" t="s">
        <v>21</v>
      </c>
      <c r="K26" s="1" t="s">
        <v>18</v>
      </c>
      <c r="L26" s="1" t="s">
        <v>17</v>
      </c>
      <c r="M26" s="1" t="s">
        <v>35</v>
      </c>
      <c r="N26" s="1" t="s">
        <v>19</v>
      </c>
      <c r="O26" s="1" t="s">
        <v>22</v>
      </c>
      <c r="P26" s="1"/>
    </row>
    <row r="27" spans="2:16" ht="13.5">
      <c r="B27" s="4" t="s">
        <v>8</v>
      </c>
      <c r="C27" s="4">
        <v>0</v>
      </c>
      <c r="D27" s="4">
        <v>3</v>
      </c>
      <c r="E27" s="4">
        <v>0</v>
      </c>
      <c r="F27" s="4">
        <v>3</v>
      </c>
      <c r="G27" s="4">
        <v>0</v>
      </c>
      <c r="H27" s="4">
        <v>3</v>
      </c>
      <c r="I27" s="13"/>
      <c r="J27" s="21"/>
      <c r="K27" s="22"/>
      <c r="L27" s="4">
        <v>0</v>
      </c>
      <c r="M27" s="4">
        <v>3</v>
      </c>
      <c r="N27" s="4">
        <v>0</v>
      </c>
      <c r="O27" s="4">
        <v>3</v>
      </c>
      <c r="P27" s="4"/>
    </row>
    <row r="28" spans="2:16" ht="13.5">
      <c r="B28" s="5" t="s">
        <v>9</v>
      </c>
      <c r="C28" s="5">
        <v>1</v>
      </c>
      <c r="D28" s="5">
        <v>1</v>
      </c>
      <c r="E28" s="5">
        <v>1</v>
      </c>
      <c r="F28" s="5">
        <v>1</v>
      </c>
      <c r="G28" s="5">
        <v>1</v>
      </c>
      <c r="H28" s="5">
        <v>1</v>
      </c>
      <c r="I28" s="15"/>
      <c r="J28" s="16">
        <v>1</v>
      </c>
      <c r="K28" s="5">
        <v>1</v>
      </c>
      <c r="L28" s="23"/>
      <c r="M28" s="23"/>
      <c r="N28" s="5">
        <v>1</v>
      </c>
      <c r="O28" s="5">
        <v>1</v>
      </c>
      <c r="P28" s="5"/>
    </row>
    <row r="29" spans="2:16" ht="13.5">
      <c r="B29" s="5" t="s">
        <v>10</v>
      </c>
      <c r="C29" s="5">
        <v>3</v>
      </c>
      <c r="D29" s="5">
        <v>3</v>
      </c>
      <c r="E29" s="5">
        <v>0</v>
      </c>
      <c r="F29" s="5">
        <v>0</v>
      </c>
      <c r="G29" s="5">
        <v>0</v>
      </c>
      <c r="H29" s="5">
        <v>3</v>
      </c>
      <c r="I29" s="15"/>
      <c r="J29" s="16">
        <v>3</v>
      </c>
      <c r="K29" s="5">
        <v>3</v>
      </c>
      <c r="L29" s="5">
        <v>0</v>
      </c>
      <c r="M29" s="5">
        <v>0</v>
      </c>
      <c r="N29" s="23"/>
      <c r="O29" s="23"/>
      <c r="P29" s="5"/>
    </row>
    <row r="30" spans="2:16" ht="13.5">
      <c r="B30" s="5" t="s">
        <v>11</v>
      </c>
      <c r="C30" s="5">
        <v>0</v>
      </c>
      <c r="D30" s="5">
        <v>3</v>
      </c>
      <c r="E30" s="5">
        <v>3</v>
      </c>
      <c r="F30" s="5">
        <v>0</v>
      </c>
      <c r="G30" s="5">
        <v>0</v>
      </c>
      <c r="H30" s="5">
        <v>3</v>
      </c>
      <c r="I30" s="15"/>
      <c r="J30" s="24"/>
      <c r="K30" s="5">
        <v>3</v>
      </c>
      <c r="L30" s="23"/>
      <c r="M30" s="5">
        <v>0</v>
      </c>
      <c r="N30" s="5">
        <v>0</v>
      </c>
      <c r="O30" s="5">
        <v>3</v>
      </c>
      <c r="P30" s="5"/>
    </row>
    <row r="31" spans="2:16" ht="13.5">
      <c r="B31" s="5" t="s">
        <v>12</v>
      </c>
      <c r="C31" s="5">
        <v>0</v>
      </c>
      <c r="D31" s="5">
        <v>3</v>
      </c>
      <c r="E31" s="5">
        <v>3</v>
      </c>
      <c r="F31" s="5">
        <v>3</v>
      </c>
      <c r="G31" s="5">
        <v>0</v>
      </c>
      <c r="H31" s="5">
        <v>0</v>
      </c>
      <c r="I31" s="15"/>
      <c r="J31" s="16">
        <v>0</v>
      </c>
      <c r="K31" s="23"/>
      <c r="L31" s="5">
        <v>3</v>
      </c>
      <c r="M31" s="5">
        <v>3</v>
      </c>
      <c r="N31" s="23"/>
      <c r="O31" s="5">
        <v>0</v>
      </c>
      <c r="P31" s="5"/>
    </row>
    <row r="32" spans="2:16" ht="13.5" hidden="1">
      <c r="B32" s="5" t="s">
        <v>13</v>
      </c>
      <c r="C32" s="5"/>
      <c r="D32" s="5"/>
      <c r="E32" s="5"/>
      <c r="F32" s="5"/>
      <c r="G32" s="5"/>
      <c r="H32" s="5"/>
      <c r="I32" s="15"/>
      <c r="J32" s="16"/>
      <c r="K32" s="5"/>
      <c r="L32" s="5"/>
      <c r="M32" s="5"/>
      <c r="N32" s="5"/>
      <c r="O32" s="5"/>
      <c r="P32" s="5"/>
    </row>
    <row r="33" spans="2:16" ht="13.5">
      <c r="B33" s="11" t="s">
        <v>25</v>
      </c>
      <c r="C33" s="6"/>
      <c r="D33" s="6"/>
      <c r="E33" s="6"/>
      <c r="F33" s="11"/>
      <c r="G33" s="6"/>
      <c r="H33" s="6"/>
      <c r="I33" s="10"/>
      <c r="J33" s="17">
        <v>1.5</v>
      </c>
      <c r="K33" s="6">
        <v>1.5</v>
      </c>
      <c r="L33" s="6">
        <v>1.5</v>
      </c>
      <c r="M33" s="6"/>
      <c r="N33" s="6">
        <v>1.5</v>
      </c>
      <c r="O33" s="6"/>
      <c r="P33" s="6"/>
    </row>
    <row r="34" spans="2:16" ht="13.5">
      <c r="B34" s="3" t="s">
        <v>14</v>
      </c>
      <c r="C34" s="1">
        <f aca="true" t="shared" si="3" ref="C34:O34">SUM(C27:C33)</f>
        <v>4</v>
      </c>
      <c r="D34" s="1">
        <f t="shared" si="3"/>
        <v>13</v>
      </c>
      <c r="E34" s="1">
        <f t="shared" si="3"/>
        <v>7</v>
      </c>
      <c r="F34" s="1">
        <f t="shared" si="3"/>
        <v>7</v>
      </c>
      <c r="G34" s="1">
        <f t="shared" si="3"/>
        <v>1</v>
      </c>
      <c r="H34" s="1">
        <f t="shared" si="3"/>
        <v>10</v>
      </c>
      <c r="I34" s="7"/>
      <c r="J34" s="12">
        <f t="shared" si="3"/>
        <v>5.5</v>
      </c>
      <c r="K34" s="1">
        <f t="shared" si="3"/>
        <v>8.5</v>
      </c>
      <c r="L34" s="1">
        <f t="shared" si="3"/>
        <v>4.5</v>
      </c>
      <c r="M34" s="1">
        <f t="shared" si="3"/>
        <v>6</v>
      </c>
      <c r="N34" s="1">
        <f t="shared" si="3"/>
        <v>2.5</v>
      </c>
      <c r="O34" s="1">
        <f t="shared" si="3"/>
        <v>7</v>
      </c>
      <c r="P34" s="1"/>
    </row>
    <row r="35" spans="2:16" ht="13.5">
      <c r="B35" s="3" t="s">
        <v>30</v>
      </c>
      <c r="C35" s="1">
        <f aca="true" t="shared" si="4" ref="C35:H35">C34+J34</f>
        <v>9.5</v>
      </c>
      <c r="D35" s="1">
        <f t="shared" si="4"/>
        <v>21.5</v>
      </c>
      <c r="E35" s="1">
        <f t="shared" si="4"/>
        <v>11.5</v>
      </c>
      <c r="F35" s="1">
        <f t="shared" si="4"/>
        <v>13</v>
      </c>
      <c r="G35" s="1">
        <f t="shared" si="4"/>
        <v>3.5</v>
      </c>
      <c r="H35" s="1">
        <f t="shared" si="4"/>
        <v>17</v>
      </c>
      <c r="I35" s="1"/>
      <c r="J35" s="1"/>
      <c r="K35" s="1"/>
      <c r="L35" s="1"/>
      <c r="M35" s="1"/>
      <c r="N35" s="1"/>
      <c r="O35" s="1"/>
      <c r="P35" s="1"/>
    </row>
    <row r="36" ht="38.25" customHeight="1"/>
    <row r="37" spans="3:9" ht="13.5">
      <c r="C37" s="1" t="s">
        <v>21</v>
      </c>
      <c r="D37" s="1" t="s">
        <v>18</v>
      </c>
      <c r="E37" s="1" t="s">
        <v>17</v>
      </c>
      <c r="F37" s="1" t="s">
        <v>35</v>
      </c>
      <c r="G37" s="1" t="s">
        <v>19</v>
      </c>
      <c r="H37" s="1" t="s">
        <v>22</v>
      </c>
      <c r="I37" s="1"/>
    </row>
    <row r="38" spans="2:9" ht="34.5" customHeight="1">
      <c r="B38" s="1" t="s">
        <v>26</v>
      </c>
      <c r="C38" s="18">
        <f aca="true" t="shared" si="5" ref="C38:H38">C11+C22+C34+J34</f>
        <v>25.5</v>
      </c>
      <c r="D38" s="18">
        <f t="shared" si="5"/>
        <v>40.5</v>
      </c>
      <c r="E38" s="18">
        <f t="shared" si="5"/>
        <v>15.5</v>
      </c>
      <c r="F38" s="18">
        <f t="shared" si="5"/>
        <v>23</v>
      </c>
      <c r="G38" s="18">
        <f t="shared" si="5"/>
        <v>16.5</v>
      </c>
      <c r="H38" s="18">
        <f t="shared" si="5"/>
        <v>33</v>
      </c>
      <c r="I38" s="18"/>
    </row>
    <row r="39" spans="2:9" ht="39" customHeight="1">
      <c r="B39" s="1" t="s">
        <v>27</v>
      </c>
      <c r="C39" s="18">
        <v>3</v>
      </c>
      <c r="D39" s="18">
        <v>1</v>
      </c>
      <c r="E39" s="18">
        <v>6</v>
      </c>
      <c r="F39" s="18">
        <v>4</v>
      </c>
      <c r="G39" s="18">
        <v>5</v>
      </c>
      <c r="H39" s="18">
        <v>2</v>
      </c>
      <c r="I39" s="18"/>
    </row>
  </sheetData>
  <printOptions/>
  <pageMargins left="0.75" right="0.75" top="0.21" bottom="0.33" header="0.512" footer="0.512"/>
  <pageSetup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5:P41"/>
  <sheetViews>
    <sheetView view="pageBreakPreview" zoomScale="70" zoomScaleNormal="55" zoomScaleSheetLayoutView="70" workbookViewId="0" topLeftCell="A1">
      <selection activeCell="I24" sqref="I24"/>
    </sheetView>
  </sheetViews>
  <sheetFormatPr defaultColWidth="9.00390625" defaultRowHeight="13.5"/>
  <cols>
    <col min="1" max="1" width="8.25390625" style="0" customWidth="1"/>
    <col min="2" max="2" width="10.25390625" style="0" customWidth="1"/>
  </cols>
  <sheetData>
    <row r="1" ht="88.5" customHeight="1"/>
    <row r="5" spans="2:9" ht="13.5">
      <c r="B5" s="1" t="s">
        <v>0</v>
      </c>
      <c r="C5" s="1" t="s">
        <v>3</v>
      </c>
      <c r="D5" s="1" t="s">
        <v>33</v>
      </c>
      <c r="E5" s="1" t="s">
        <v>37</v>
      </c>
      <c r="F5" s="1" t="s">
        <v>38</v>
      </c>
      <c r="G5" s="1" t="s">
        <v>36</v>
      </c>
      <c r="H5" s="1" t="s">
        <v>39</v>
      </c>
      <c r="I5" s="1" t="s">
        <v>40</v>
      </c>
    </row>
    <row r="6" spans="2:9" ht="13.5">
      <c r="B6" s="4" t="s">
        <v>8</v>
      </c>
      <c r="C6" s="4">
        <v>1</v>
      </c>
      <c r="D6" s="4">
        <v>1</v>
      </c>
      <c r="E6" s="4">
        <v>1</v>
      </c>
      <c r="F6" s="4">
        <v>1</v>
      </c>
      <c r="G6" s="4">
        <v>1</v>
      </c>
      <c r="H6" s="4">
        <v>1</v>
      </c>
      <c r="I6" s="4">
        <v>1</v>
      </c>
    </row>
    <row r="7" spans="2:9" ht="13.5">
      <c r="B7" s="5" t="s">
        <v>9</v>
      </c>
      <c r="C7" s="5">
        <v>0</v>
      </c>
      <c r="D7" s="5">
        <v>0</v>
      </c>
      <c r="E7" s="5">
        <v>0</v>
      </c>
      <c r="F7" s="5">
        <v>3</v>
      </c>
      <c r="G7" s="5">
        <v>3</v>
      </c>
      <c r="H7" s="5">
        <v>3</v>
      </c>
      <c r="I7" s="5">
        <v>0</v>
      </c>
    </row>
    <row r="8" spans="2:9" ht="13.5">
      <c r="B8" s="5" t="s">
        <v>10</v>
      </c>
      <c r="C8" s="5">
        <v>0</v>
      </c>
      <c r="D8" s="5">
        <v>0</v>
      </c>
      <c r="E8" s="5">
        <v>3</v>
      </c>
      <c r="F8" s="5">
        <v>0</v>
      </c>
      <c r="G8" s="5">
        <v>3</v>
      </c>
      <c r="H8" s="5">
        <v>3</v>
      </c>
      <c r="I8" s="5">
        <v>0</v>
      </c>
    </row>
    <row r="9" spans="2:9" ht="13.5">
      <c r="B9" s="5" t="s">
        <v>11</v>
      </c>
      <c r="C9" s="5">
        <v>0</v>
      </c>
      <c r="D9" s="5">
        <v>0</v>
      </c>
      <c r="E9" s="5">
        <v>0</v>
      </c>
      <c r="F9" s="5">
        <v>3</v>
      </c>
      <c r="G9" s="5">
        <v>3</v>
      </c>
      <c r="H9" s="5">
        <v>3</v>
      </c>
      <c r="I9" s="5">
        <v>3</v>
      </c>
    </row>
    <row r="10" spans="2:9" ht="13.5">
      <c r="B10" s="6" t="s">
        <v>12</v>
      </c>
      <c r="C10" s="5">
        <v>1</v>
      </c>
      <c r="D10" s="5">
        <v>1</v>
      </c>
      <c r="E10" s="5">
        <v>1</v>
      </c>
      <c r="F10" s="5">
        <v>1</v>
      </c>
      <c r="G10" s="5">
        <v>1</v>
      </c>
      <c r="H10" s="5">
        <v>1</v>
      </c>
      <c r="I10" s="5">
        <v>1</v>
      </c>
    </row>
    <row r="11" spans="2:9" ht="13.5">
      <c r="B11" s="1" t="s">
        <v>14</v>
      </c>
      <c r="C11" s="1">
        <f aca="true" t="shared" si="0" ref="C11:I11">SUM(C6:C10)</f>
        <v>2</v>
      </c>
      <c r="D11" s="1">
        <f t="shared" si="0"/>
        <v>2</v>
      </c>
      <c r="E11" s="1">
        <f t="shared" si="0"/>
        <v>5</v>
      </c>
      <c r="F11" s="1">
        <f t="shared" si="0"/>
        <v>8</v>
      </c>
      <c r="G11" s="1">
        <f t="shared" si="0"/>
        <v>11</v>
      </c>
      <c r="H11" s="1">
        <f t="shared" si="0"/>
        <v>11</v>
      </c>
      <c r="I11" s="1">
        <f t="shared" si="0"/>
        <v>5</v>
      </c>
    </row>
    <row r="12" spans="2:9" ht="21" customHeight="1">
      <c r="B12" s="3" t="s">
        <v>15</v>
      </c>
      <c r="C12" s="3">
        <v>6</v>
      </c>
      <c r="D12" s="3">
        <v>6</v>
      </c>
      <c r="E12" s="3">
        <v>4</v>
      </c>
      <c r="F12" s="3">
        <v>3</v>
      </c>
      <c r="G12" s="3">
        <v>1</v>
      </c>
      <c r="H12" s="3">
        <v>1</v>
      </c>
      <c r="I12" s="3">
        <v>4</v>
      </c>
    </row>
    <row r="13" spans="2:9" ht="13.5" hidden="1">
      <c r="B13" s="3" t="s">
        <v>28</v>
      </c>
      <c r="C13" s="20" t="e">
        <f aca="true" t="shared" si="1" ref="C13:I13">C14/$B$15</f>
        <v>#DIV/0!</v>
      </c>
      <c r="D13" s="20" t="e">
        <f t="shared" si="1"/>
        <v>#DIV/0!</v>
      </c>
      <c r="E13" s="20" t="e">
        <f t="shared" si="1"/>
        <v>#DIV/0!</v>
      </c>
      <c r="F13" s="20" t="e">
        <f t="shared" si="1"/>
        <v>#DIV/0!</v>
      </c>
      <c r="G13" s="20" t="e">
        <f t="shared" si="1"/>
        <v>#DIV/0!</v>
      </c>
      <c r="H13" s="20" t="e">
        <f t="shared" si="1"/>
        <v>#DIV/0!</v>
      </c>
      <c r="I13" s="20" t="e">
        <f t="shared" si="1"/>
        <v>#DIV/0!</v>
      </c>
    </row>
    <row r="14" spans="2:9" ht="13.5" hidden="1">
      <c r="B14" s="19" t="s">
        <v>29</v>
      </c>
      <c r="C14" s="2"/>
      <c r="D14" s="2"/>
      <c r="E14" s="2"/>
      <c r="F14" s="2"/>
      <c r="G14" s="2"/>
      <c r="H14" s="2"/>
      <c r="I14" s="2"/>
    </row>
    <row r="15" spans="2:9" ht="13.5" hidden="1">
      <c r="B15" s="1"/>
      <c r="C15" s="20"/>
      <c r="D15" s="20"/>
      <c r="E15" s="20"/>
      <c r="F15" s="20"/>
      <c r="G15" s="20"/>
      <c r="H15" s="20"/>
      <c r="I15" s="20"/>
    </row>
    <row r="16" spans="3:4" ht="22.5" customHeight="1">
      <c r="C16" s="47">
        <f>(C11+D11+F11+G11)/20</f>
        <v>1.15</v>
      </c>
      <c r="D16" s="47">
        <f>(E11+I11+H11)/15</f>
        <v>1.4</v>
      </c>
    </row>
    <row r="17" spans="2:9" ht="13.5">
      <c r="B17" s="1" t="s">
        <v>16</v>
      </c>
      <c r="C17" s="1" t="s">
        <v>19</v>
      </c>
      <c r="D17" s="1" t="s">
        <v>17</v>
      </c>
      <c r="E17" s="1" t="s">
        <v>22</v>
      </c>
      <c r="F17" s="1" t="s">
        <v>18</v>
      </c>
      <c r="G17" s="1" t="s">
        <v>20</v>
      </c>
      <c r="H17" s="1" t="s">
        <v>35</v>
      </c>
      <c r="I17" s="1" t="s">
        <v>21</v>
      </c>
    </row>
    <row r="18" spans="2:9" ht="13.5">
      <c r="B18" s="4" t="s">
        <v>8</v>
      </c>
      <c r="C18" s="4">
        <v>0</v>
      </c>
      <c r="D18" s="4">
        <v>0</v>
      </c>
      <c r="E18" s="4">
        <v>0</v>
      </c>
      <c r="F18" s="4">
        <v>3</v>
      </c>
      <c r="G18" s="4">
        <v>3</v>
      </c>
      <c r="H18" s="4">
        <v>3</v>
      </c>
      <c r="I18" s="4">
        <v>3</v>
      </c>
    </row>
    <row r="19" spans="2:9" ht="13.5">
      <c r="B19" s="23"/>
      <c r="C19" s="23"/>
      <c r="D19" s="23"/>
      <c r="E19" s="23"/>
      <c r="F19" s="23"/>
      <c r="G19" s="23"/>
      <c r="H19" s="23"/>
      <c r="I19" s="23"/>
    </row>
    <row r="20" spans="2:9" ht="13.5">
      <c r="B20" s="26"/>
      <c r="C20" s="26"/>
      <c r="D20" s="26"/>
      <c r="E20" s="26"/>
      <c r="F20" s="26"/>
      <c r="G20" s="26"/>
      <c r="H20" s="26"/>
      <c r="I20" s="26"/>
    </row>
    <row r="21" spans="2:9" ht="13.5">
      <c r="B21" s="27"/>
      <c r="C21" s="28"/>
      <c r="D21" s="28"/>
      <c r="E21" s="28"/>
      <c r="F21" s="28"/>
      <c r="G21" s="28"/>
      <c r="H21" s="28"/>
      <c r="I21" s="28"/>
    </row>
    <row r="22" spans="2:9" ht="13.5">
      <c r="B22" s="7" t="s">
        <v>14</v>
      </c>
      <c r="C22" s="1">
        <f aca="true" t="shared" si="2" ref="C22:H22">SUM(C18:C21)</f>
        <v>0</v>
      </c>
      <c r="D22" s="1">
        <f t="shared" si="2"/>
        <v>0</v>
      </c>
      <c r="E22" s="1">
        <f t="shared" si="2"/>
        <v>0</v>
      </c>
      <c r="F22" s="1">
        <f t="shared" si="2"/>
        <v>3</v>
      </c>
      <c r="G22" s="1">
        <f t="shared" si="2"/>
        <v>3</v>
      </c>
      <c r="H22" s="1">
        <f t="shared" si="2"/>
        <v>3</v>
      </c>
      <c r="I22" s="1"/>
    </row>
    <row r="23" spans="2:9" ht="13.5">
      <c r="B23" s="8" t="s">
        <v>15</v>
      </c>
      <c r="C23" s="3">
        <v>5</v>
      </c>
      <c r="D23" s="3">
        <v>1</v>
      </c>
      <c r="E23" s="3">
        <v>6</v>
      </c>
      <c r="F23" s="3">
        <v>4</v>
      </c>
      <c r="G23" s="3">
        <v>1</v>
      </c>
      <c r="H23" s="3">
        <v>1</v>
      </c>
      <c r="I23" s="3"/>
    </row>
    <row r="24" ht="43.5" customHeight="1"/>
    <row r="25" ht="13.5">
      <c r="N25" s="35" t="s">
        <v>42</v>
      </c>
    </row>
    <row r="26" spans="1:16" ht="13.5">
      <c r="A26" s="1"/>
      <c r="B26" s="1" t="s">
        <v>24</v>
      </c>
      <c r="C26" s="1" t="s">
        <v>3</v>
      </c>
      <c r="D26" s="1" t="s">
        <v>33</v>
      </c>
      <c r="E26" s="1" t="s">
        <v>37</v>
      </c>
      <c r="F26" s="1" t="s">
        <v>38</v>
      </c>
      <c r="G26" s="1" t="s">
        <v>36</v>
      </c>
      <c r="H26" s="1" t="s">
        <v>39</v>
      </c>
      <c r="I26" s="7" t="s">
        <v>40</v>
      </c>
      <c r="J26" s="12" t="s">
        <v>19</v>
      </c>
      <c r="K26" s="1" t="s">
        <v>17</v>
      </c>
      <c r="L26" s="1" t="s">
        <v>22</v>
      </c>
      <c r="M26" s="1" t="s">
        <v>18</v>
      </c>
      <c r="N26" s="1" t="s">
        <v>20</v>
      </c>
      <c r="O26" s="1" t="s">
        <v>35</v>
      </c>
      <c r="P26" s="1" t="s">
        <v>21</v>
      </c>
    </row>
    <row r="27" spans="1:16" ht="13.5">
      <c r="A27" s="139" t="s">
        <v>43</v>
      </c>
      <c r="B27" s="4" t="s">
        <v>8</v>
      </c>
      <c r="C27" s="4">
        <v>0</v>
      </c>
      <c r="D27" s="4">
        <v>3</v>
      </c>
      <c r="E27" s="4">
        <v>0</v>
      </c>
      <c r="F27" s="4">
        <v>3</v>
      </c>
      <c r="G27" s="4">
        <v>0</v>
      </c>
      <c r="H27" s="4">
        <v>3</v>
      </c>
      <c r="I27" s="13">
        <v>0</v>
      </c>
      <c r="J27" s="39">
        <v>0</v>
      </c>
      <c r="K27" s="33">
        <v>3</v>
      </c>
      <c r="L27" s="4">
        <v>0</v>
      </c>
      <c r="M27" s="4">
        <v>3</v>
      </c>
      <c r="N27" s="4">
        <v>0</v>
      </c>
      <c r="O27" s="4">
        <v>3</v>
      </c>
      <c r="P27" s="13" t="s">
        <v>41</v>
      </c>
    </row>
    <row r="28" spans="1:16" ht="13.5">
      <c r="A28" s="139"/>
      <c r="B28" s="5" t="s">
        <v>9</v>
      </c>
      <c r="C28" s="5">
        <v>1</v>
      </c>
      <c r="D28" s="5">
        <v>1</v>
      </c>
      <c r="E28" s="5">
        <v>1</v>
      </c>
      <c r="F28" s="5">
        <v>1</v>
      </c>
      <c r="G28" s="5">
        <v>1</v>
      </c>
      <c r="H28" s="5">
        <v>1</v>
      </c>
      <c r="I28" s="15">
        <v>1</v>
      </c>
      <c r="J28" s="31">
        <v>1</v>
      </c>
      <c r="K28" s="32">
        <v>1</v>
      </c>
      <c r="L28" s="32" t="s">
        <v>41</v>
      </c>
      <c r="M28" s="34">
        <v>1</v>
      </c>
      <c r="N28" s="32">
        <v>1</v>
      </c>
      <c r="O28" s="32">
        <v>1</v>
      </c>
      <c r="P28" s="34">
        <v>1</v>
      </c>
    </row>
    <row r="29" spans="1:16" ht="13.5">
      <c r="A29" s="139"/>
      <c r="B29" s="5" t="s">
        <v>10</v>
      </c>
      <c r="C29" s="5">
        <v>3</v>
      </c>
      <c r="D29" s="5">
        <v>3</v>
      </c>
      <c r="E29" s="5">
        <v>0</v>
      </c>
      <c r="F29" s="5">
        <v>0</v>
      </c>
      <c r="G29" s="5">
        <v>0</v>
      </c>
      <c r="H29" s="5">
        <v>3</v>
      </c>
      <c r="I29" s="15">
        <v>0</v>
      </c>
      <c r="J29" s="31">
        <v>3</v>
      </c>
      <c r="K29" s="32">
        <v>3</v>
      </c>
      <c r="L29" s="34">
        <v>0</v>
      </c>
      <c r="M29" s="32">
        <v>0</v>
      </c>
      <c r="N29" s="32" t="s">
        <v>41</v>
      </c>
      <c r="O29" s="34">
        <v>3</v>
      </c>
      <c r="P29" s="5">
        <v>0</v>
      </c>
    </row>
    <row r="30" spans="1:16" ht="13.5">
      <c r="A30" s="139"/>
      <c r="B30" s="5" t="s">
        <v>11</v>
      </c>
      <c r="C30" s="5">
        <v>0</v>
      </c>
      <c r="D30" s="5">
        <v>3</v>
      </c>
      <c r="E30" s="5">
        <v>3</v>
      </c>
      <c r="F30" s="5">
        <v>0</v>
      </c>
      <c r="G30" s="5">
        <v>0</v>
      </c>
      <c r="H30" s="5">
        <v>3</v>
      </c>
      <c r="I30" s="15">
        <v>3</v>
      </c>
      <c r="J30" s="31">
        <v>0</v>
      </c>
      <c r="K30" s="32" t="s">
        <v>41</v>
      </c>
      <c r="L30" s="32">
        <v>3</v>
      </c>
      <c r="M30" s="32">
        <v>0</v>
      </c>
      <c r="N30" s="34">
        <v>0</v>
      </c>
      <c r="O30" s="32">
        <v>3</v>
      </c>
      <c r="P30" s="34">
        <v>3</v>
      </c>
    </row>
    <row r="31" spans="1:16" ht="13.5">
      <c r="A31" s="139"/>
      <c r="B31" s="9" t="s">
        <v>12</v>
      </c>
      <c r="C31" s="9">
        <v>1</v>
      </c>
      <c r="D31" s="9">
        <v>1</v>
      </c>
      <c r="E31" s="9">
        <v>1</v>
      </c>
      <c r="F31" s="9">
        <v>1</v>
      </c>
      <c r="G31" s="9">
        <v>1</v>
      </c>
      <c r="H31" s="9">
        <v>1</v>
      </c>
      <c r="I31" s="40">
        <v>1</v>
      </c>
      <c r="J31" s="44">
        <v>1</v>
      </c>
      <c r="K31" s="45">
        <v>1</v>
      </c>
      <c r="L31" s="46">
        <v>1</v>
      </c>
      <c r="M31" s="45" t="s">
        <v>41</v>
      </c>
      <c r="N31" s="45">
        <v>1</v>
      </c>
      <c r="O31" s="46">
        <v>1</v>
      </c>
      <c r="P31" s="9">
        <v>1</v>
      </c>
    </row>
    <row r="32" spans="1:16" ht="13.5">
      <c r="A32" s="139" t="s">
        <v>44</v>
      </c>
      <c r="B32" s="4" t="s">
        <v>8</v>
      </c>
      <c r="C32" s="4">
        <v>3</v>
      </c>
      <c r="D32" s="4">
        <v>0</v>
      </c>
      <c r="E32" s="4">
        <v>0</v>
      </c>
      <c r="F32" s="4">
        <v>3</v>
      </c>
      <c r="G32" s="4">
        <v>3</v>
      </c>
      <c r="H32" s="4">
        <v>0</v>
      </c>
      <c r="I32" s="41">
        <v>3</v>
      </c>
      <c r="J32" s="29" t="s">
        <v>41</v>
      </c>
      <c r="K32" s="30">
        <v>3</v>
      </c>
      <c r="L32" s="30">
        <v>3</v>
      </c>
      <c r="M32" s="30">
        <v>0</v>
      </c>
      <c r="N32" s="30">
        <v>0</v>
      </c>
      <c r="O32" s="33">
        <v>0</v>
      </c>
      <c r="P32" s="33">
        <v>3</v>
      </c>
    </row>
    <row r="33" spans="1:16" ht="13.5">
      <c r="A33" s="139"/>
      <c r="B33" s="5" t="s">
        <v>9</v>
      </c>
      <c r="C33" s="5">
        <v>1</v>
      </c>
      <c r="D33" s="5">
        <v>1</v>
      </c>
      <c r="E33" s="5">
        <v>1</v>
      </c>
      <c r="F33" s="5">
        <v>1</v>
      </c>
      <c r="G33" s="5">
        <v>1</v>
      </c>
      <c r="H33" s="5">
        <v>1</v>
      </c>
      <c r="I33" s="42">
        <v>1</v>
      </c>
      <c r="J33" s="16">
        <v>1</v>
      </c>
      <c r="K33" s="5" t="s">
        <v>41</v>
      </c>
      <c r="L33" s="5">
        <v>1</v>
      </c>
      <c r="M33" s="34">
        <v>1</v>
      </c>
      <c r="N33" s="34">
        <v>1</v>
      </c>
      <c r="O33" s="5">
        <v>1</v>
      </c>
      <c r="P33" s="5">
        <v>1</v>
      </c>
    </row>
    <row r="34" spans="1:16" ht="13.5">
      <c r="A34" s="139"/>
      <c r="B34" s="11" t="s">
        <v>10</v>
      </c>
      <c r="C34" s="6">
        <v>1</v>
      </c>
      <c r="D34" s="6">
        <v>1</v>
      </c>
      <c r="E34" s="6">
        <v>1</v>
      </c>
      <c r="F34" s="11">
        <v>1</v>
      </c>
      <c r="G34" s="6">
        <v>1</v>
      </c>
      <c r="H34" s="6">
        <v>1</v>
      </c>
      <c r="I34" s="43">
        <v>1</v>
      </c>
      <c r="J34" s="36">
        <v>1</v>
      </c>
      <c r="K34" s="6">
        <v>1</v>
      </c>
      <c r="L34" s="6" t="s">
        <v>41</v>
      </c>
      <c r="M34" s="6">
        <v>1</v>
      </c>
      <c r="N34" s="6">
        <v>1</v>
      </c>
      <c r="O34" s="37">
        <v>1</v>
      </c>
      <c r="P34" s="6">
        <v>1</v>
      </c>
    </row>
    <row r="35" spans="1:16" ht="13.5">
      <c r="A35" s="140"/>
      <c r="B35" s="3" t="s">
        <v>14</v>
      </c>
      <c r="C35" s="1">
        <f aca="true" t="shared" si="3" ref="C35:I35">SUM(C27:C34)</f>
        <v>10</v>
      </c>
      <c r="D35" s="1">
        <f t="shared" si="3"/>
        <v>13</v>
      </c>
      <c r="E35" s="1">
        <f t="shared" si="3"/>
        <v>7</v>
      </c>
      <c r="F35" s="1">
        <f t="shared" si="3"/>
        <v>10</v>
      </c>
      <c r="G35" s="1">
        <f t="shared" si="3"/>
        <v>7</v>
      </c>
      <c r="H35" s="1">
        <f t="shared" si="3"/>
        <v>13</v>
      </c>
      <c r="I35" s="7">
        <f t="shared" si="3"/>
        <v>10</v>
      </c>
      <c r="J35" s="12">
        <f aca="true" t="shared" si="4" ref="J35:P35">SUM(J27:J34)</f>
        <v>7</v>
      </c>
      <c r="K35" s="1">
        <f t="shared" si="4"/>
        <v>12</v>
      </c>
      <c r="L35" s="1">
        <f t="shared" si="4"/>
        <v>8</v>
      </c>
      <c r="M35" s="1">
        <f t="shared" si="4"/>
        <v>6</v>
      </c>
      <c r="N35" s="1">
        <f t="shared" si="4"/>
        <v>4</v>
      </c>
      <c r="O35" s="1">
        <f t="shared" si="4"/>
        <v>13</v>
      </c>
      <c r="P35" s="1">
        <f t="shared" si="4"/>
        <v>10</v>
      </c>
    </row>
    <row r="36" spans="1:16" ht="13.5">
      <c r="A36" s="141"/>
      <c r="B36" s="3" t="s">
        <v>30</v>
      </c>
      <c r="C36" s="1">
        <f aca="true" t="shared" si="5" ref="C36:I36">C35+J35</f>
        <v>17</v>
      </c>
      <c r="D36" s="1">
        <f t="shared" si="5"/>
        <v>25</v>
      </c>
      <c r="E36" s="1">
        <f t="shared" si="5"/>
        <v>15</v>
      </c>
      <c r="F36" s="1">
        <f t="shared" si="5"/>
        <v>16</v>
      </c>
      <c r="G36" s="1">
        <f t="shared" si="5"/>
        <v>11</v>
      </c>
      <c r="H36" s="1">
        <f t="shared" si="5"/>
        <v>26</v>
      </c>
      <c r="I36" s="7">
        <f t="shared" si="5"/>
        <v>20</v>
      </c>
      <c r="J36" s="12"/>
      <c r="K36" s="1"/>
      <c r="L36" s="1"/>
      <c r="M36" s="1"/>
      <c r="N36" s="1"/>
      <c r="O36" s="1"/>
      <c r="P36" s="1"/>
    </row>
    <row r="37" spans="1:16" ht="13.5">
      <c r="A37" s="142"/>
      <c r="B37" s="3" t="s">
        <v>15</v>
      </c>
      <c r="C37" s="1">
        <v>4</v>
      </c>
      <c r="D37" s="1">
        <v>2</v>
      </c>
      <c r="E37" s="1">
        <v>6</v>
      </c>
      <c r="F37" s="1">
        <v>5</v>
      </c>
      <c r="G37" s="1">
        <v>7</v>
      </c>
      <c r="H37" s="1">
        <v>1</v>
      </c>
      <c r="I37" s="1">
        <v>3</v>
      </c>
      <c r="J37" s="38"/>
      <c r="K37" s="38"/>
      <c r="L37" s="38"/>
      <c r="M37" s="38"/>
      <c r="N37" s="38"/>
      <c r="O37" s="38"/>
      <c r="P37" s="38"/>
    </row>
    <row r="38" ht="38.25" customHeight="1"/>
    <row r="39" spans="3:9" ht="13.5">
      <c r="C39" s="1" t="s">
        <v>19</v>
      </c>
      <c r="D39" s="1" t="s">
        <v>17</v>
      </c>
      <c r="E39" s="1" t="s">
        <v>22</v>
      </c>
      <c r="F39" s="1" t="s">
        <v>18</v>
      </c>
      <c r="G39" s="1" t="s">
        <v>20</v>
      </c>
      <c r="H39" s="1" t="s">
        <v>35</v>
      </c>
      <c r="I39" s="1" t="s">
        <v>21</v>
      </c>
    </row>
    <row r="40" spans="2:9" ht="34.5" customHeight="1">
      <c r="B40" s="1" t="s">
        <v>26</v>
      </c>
      <c r="C40" s="18">
        <f aca="true" t="shared" si="6" ref="C40:I40">C11+C22+C36</f>
        <v>19</v>
      </c>
      <c r="D40" s="18">
        <f t="shared" si="6"/>
        <v>27</v>
      </c>
      <c r="E40" s="18">
        <f t="shared" si="6"/>
        <v>20</v>
      </c>
      <c r="F40" s="18">
        <f t="shared" si="6"/>
        <v>27</v>
      </c>
      <c r="G40" s="18">
        <f t="shared" si="6"/>
        <v>25</v>
      </c>
      <c r="H40" s="18">
        <f t="shared" si="6"/>
        <v>40</v>
      </c>
      <c r="I40" s="18">
        <f t="shared" si="6"/>
        <v>25</v>
      </c>
    </row>
    <row r="41" spans="2:9" ht="39" customHeight="1">
      <c r="B41" s="1" t="s">
        <v>27</v>
      </c>
      <c r="C41" s="18">
        <v>7</v>
      </c>
      <c r="D41" s="18">
        <v>2</v>
      </c>
      <c r="E41" s="18">
        <v>6</v>
      </c>
      <c r="F41" s="18">
        <v>2</v>
      </c>
      <c r="G41" s="18">
        <v>4</v>
      </c>
      <c r="H41" s="18">
        <v>1</v>
      </c>
      <c r="I41" s="18">
        <v>4</v>
      </c>
    </row>
  </sheetData>
  <mergeCells count="3">
    <mergeCell ref="A32:A34"/>
    <mergeCell ref="A27:A31"/>
    <mergeCell ref="A35:A37"/>
  </mergeCells>
  <printOptions/>
  <pageMargins left="0.75" right="0.38" top="0.63" bottom="0.3" header="0.512" footer="0.512"/>
  <pageSetup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5:Q41"/>
  <sheetViews>
    <sheetView view="pageBreakPreview" zoomScale="70" zoomScaleNormal="55" zoomScaleSheetLayoutView="70" workbookViewId="0" topLeftCell="A1">
      <selection activeCell="Q2" sqref="Q2"/>
    </sheetView>
  </sheetViews>
  <sheetFormatPr defaultColWidth="9.00390625" defaultRowHeight="13.5"/>
  <cols>
    <col min="1" max="1" width="8.25390625" style="0" customWidth="1"/>
    <col min="2" max="2" width="10.25390625" style="0" customWidth="1"/>
  </cols>
  <sheetData>
    <row r="1" ht="88.5" customHeight="1"/>
    <row r="4" ht="14.25" thickBot="1"/>
    <row r="5" spans="2:10" ht="13.5">
      <c r="B5" s="92" t="s">
        <v>0</v>
      </c>
      <c r="C5" s="93" t="s">
        <v>37</v>
      </c>
      <c r="D5" s="93" t="s">
        <v>45</v>
      </c>
      <c r="E5" s="93" t="s">
        <v>47</v>
      </c>
      <c r="F5" s="93" t="s">
        <v>48</v>
      </c>
      <c r="G5" s="93" t="s">
        <v>49</v>
      </c>
      <c r="H5" s="93" t="s">
        <v>2</v>
      </c>
      <c r="I5" s="93" t="s">
        <v>46</v>
      </c>
      <c r="J5" s="94" t="s">
        <v>51</v>
      </c>
    </row>
    <row r="6" spans="2:10" ht="13.5">
      <c r="B6" s="95" t="s">
        <v>8</v>
      </c>
      <c r="C6" s="4">
        <v>3</v>
      </c>
      <c r="D6" s="4">
        <v>3</v>
      </c>
      <c r="E6" s="4">
        <v>0</v>
      </c>
      <c r="F6" s="4">
        <v>0</v>
      </c>
      <c r="G6" s="4">
        <v>0</v>
      </c>
      <c r="H6" s="4">
        <v>0</v>
      </c>
      <c r="I6" s="4">
        <v>3</v>
      </c>
      <c r="J6" s="96">
        <v>3</v>
      </c>
    </row>
    <row r="7" spans="2:10" ht="13.5">
      <c r="B7" s="97" t="s">
        <v>9</v>
      </c>
      <c r="C7" s="5">
        <v>3</v>
      </c>
      <c r="D7" s="5">
        <v>0</v>
      </c>
      <c r="E7" s="5">
        <v>3</v>
      </c>
      <c r="F7" s="5">
        <v>0</v>
      </c>
      <c r="G7" s="5">
        <v>3</v>
      </c>
      <c r="H7" s="5">
        <v>0</v>
      </c>
      <c r="I7" s="5">
        <v>3</v>
      </c>
      <c r="J7" s="98">
        <v>0</v>
      </c>
    </row>
    <row r="8" spans="2:10" ht="13.5">
      <c r="B8" s="97" t="s">
        <v>10</v>
      </c>
      <c r="C8" s="5">
        <v>3</v>
      </c>
      <c r="D8" s="5">
        <v>0</v>
      </c>
      <c r="E8" s="5">
        <v>3</v>
      </c>
      <c r="F8" s="5">
        <v>3</v>
      </c>
      <c r="G8" s="5">
        <v>0</v>
      </c>
      <c r="H8" s="5">
        <v>0</v>
      </c>
      <c r="I8" s="5">
        <v>3</v>
      </c>
      <c r="J8" s="98">
        <v>0</v>
      </c>
    </row>
    <row r="9" spans="2:10" ht="13.5">
      <c r="B9" s="105"/>
      <c r="C9" s="1">
        <v>9</v>
      </c>
      <c r="D9" s="1">
        <v>3</v>
      </c>
      <c r="E9" s="1">
        <v>6</v>
      </c>
      <c r="F9" s="1">
        <v>3</v>
      </c>
      <c r="G9" s="1">
        <v>3</v>
      </c>
      <c r="H9" s="1">
        <v>0</v>
      </c>
      <c r="I9" s="1">
        <v>9</v>
      </c>
      <c r="J9" s="106">
        <v>3</v>
      </c>
    </row>
    <row r="10" spans="2:10" ht="21" customHeight="1" thickBot="1">
      <c r="B10" s="125" t="s">
        <v>15</v>
      </c>
      <c r="C10" s="129">
        <v>1</v>
      </c>
      <c r="D10" s="129">
        <v>4</v>
      </c>
      <c r="E10" s="129">
        <v>3</v>
      </c>
      <c r="F10" s="129">
        <v>4</v>
      </c>
      <c r="G10" s="129">
        <v>4</v>
      </c>
      <c r="H10" s="129">
        <v>8</v>
      </c>
      <c r="I10" s="129">
        <v>1</v>
      </c>
      <c r="J10" s="130">
        <v>4</v>
      </c>
    </row>
    <row r="11" spans="2:9" ht="13.5" hidden="1">
      <c r="B11" s="67" t="s">
        <v>28</v>
      </c>
      <c r="C11" s="124" t="e">
        <f aca="true" t="shared" si="0" ref="C11:I11">C12/$B$13</f>
        <v>#DIV/0!</v>
      </c>
      <c r="D11" s="124" t="e">
        <f t="shared" si="0"/>
        <v>#DIV/0!</v>
      </c>
      <c r="E11" s="124" t="e">
        <f t="shared" si="0"/>
        <v>#DIV/0!</v>
      </c>
      <c r="F11" s="124" t="e">
        <f t="shared" si="0"/>
        <v>#DIV/0!</v>
      </c>
      <c r="G11" s="124" t="e">
        <f t="shared" si="0"/>
        <v>#DIV/0!</v>
      </c>
      <c r="H11" s="124" t="e">
        <f t="shared" si="0"/>
        <v>#DIV/0!</v>
      </c>
      <c r="I11" s="124" t="e">
        <f t="shared" si="0"/>
        <v>#DIV/0!</v>
      </c>
    </row>
    <row r="12" spans="2:9" ht="13.5" hidden="1">
      <c r="B12" s="19" t="s">
        <v>29</v>
      </c>
      <c r="C12" s="2"/>
      <c r="D12" s="2"/>
      <c r="E12" s="2"/>
      <c r="F12" s="2"/>
      <c r="G12" s="2"/>
      <c r="H12" s="2"/>
      <c r="I12" s="2"/>
    </row>
    <row r="13" spans="2:9" ht="13.5" hidden="1">
      <c r="B13" s="1"/>
      <c r="C13" s="20"/>
      <c r="D13" s="20"/>
      <c r="E13" s="20"/>
      <c r="F13" s="20"/>
      <c r="G13" s="20"/>
      <c r="H13" s="20"/>
      <c r="I13" s="20"/>
    </row>
    <row r="14" spans="3:4" ht="22.5" customHeight="1" thickBot="1">
      <c r="C14" s="47">
        <f>(C9+I9)/2/3</f>
        <v>3</v>
      </c>
      <c r="D14" s="47">
        <f>(D9+E9+F9+H9+G9)/3/5</f>
        <v>1</v>
      </c>
    </row>
    <row r="15" spans="2:9" ht="13.5">
      <c r="B15" s="92" t="s">
        <v>16</v>
      </c>
      <c r="C15" s="93" t="s">
        <v>22</v>
      </c>
      <c r="D15" s="93" t="s">
        <v>17</v>
      </c>
      <c r="E15" s="93" t="s">
        <v>19</v>
      </c>
      <c r="F15" s="93" t="s">
        <v>53</v>
      </c>
      <c r="G15" s="93" t="s">
        <v>54</v>
      </c>
      <c r="H15" s="93" t="s">
        <v>18</v>
      </c>
      <c r="I15" s="94" t="s">
        <v>21</v>
      </c>
    </row>
    <row r="16" spans="2:9" ht="13.5">
      <c r="B16" s="95" t="s">
        <v>8</v>
      </c>
      <c r="C16" s="4">
        <v>0</v>
      </c>
      <c r="D16" s="4">
        <v>0</v>
      </c>
      <c r="E16" s="4">
        <v>3</v>
      </c>
      <c r="F16" s="4">
        <v>3</v>
      </c>
      <c r="G16" s="4">
        <v>0</v>
      </c>
      <c r="H16" s="4">
        <v>3</v>
      </c>
      <c r="I16" s="116" t="s">
        <v>41</v>
      </c>
    </row>
    <row r="17" spans="2:9" ht="13.5">
      <c r="B17" s="99" t="s">
        <v>9</v>
      </c>
      <c r="C17" s="48">
        <v>1</v>
      </c>
      <c r="D17" s="48">
        <v>1</v>
      </c>
      <c r="E17" s="48">
        <v>1</v>
      </c>
      <c r="F17" s="48">
        <v>1</v>
      </c>
      <c r="G17" s="48">
        <v>1</v>
      </c>
      <c r="H17" s="51" t="s">
        <v>41</v>
      </c>
      <c r="I17" s="117">
        <v>1</v>
      </c>
    </row>
    <row r="18" spans="2:9" ht="13.5">
      <c r="B18" s="118" t="s">
        <v>52</v>
      </c>
      <c r="C18" s="49"/>
      <c r="D18" s="49"/>
      <c r="E18" s="49"/>
      <c r="F18" s="49"/>
      <c r="G18" s="49"/>
      <c r="H18" s="49">
        <v>1</v>
      </c>
      <c r="I18" s="119">
        <v>1</v>
      </c>
    </row>
    <row r="19" spans="2:9" ht="13.5">
      <c r="B19" s="120"/>
      <c r="C19" s="28"/>
      <c r="D19" s="28"/>
      <c r="E19" s="28"/>
      <c r="F19" s="28"/>
      <c r="G19" s="28"/>
      <c r="H19" s="28"/>
      <c r="I19" s="121"/>
    </row>
    <row r="20" spans="2:9" ht="13.5">
      <c r="B20" s="122" t="s">
        <v>14</v>
      </c>
      <c r="C20" s="1">
        <f>C16+C17+C18</f>
        <v>1</v>
      </c>
      <c r="D20" s="1">
        <f>D16+D17+D18</f>
        <v>1</v>
      </c>
      <c r="E20" s="1">
        <f>E16+E17+E18</f>
        <v>4</v>
      </c>
      <c r="F20" s="1">
        <f>F16+F17+F18</f>
        <v>4</v>
      </c>
      <c r="G20" s="1">
        <f>G16+G17+G18</f>
        <v>1</v>
      </c>
      <c r="H20" s="1">
        <v>4</v>
      </c>
      <c r="I20" s="106">
        <v>2</v>
      </c>
    </row>
    <row r="21" spans="2:9" ht="23.25" customHeight="1" thickBot="1">
      <c r="B21" s="123" t="s">
        <v>15</v>
      </c>
      <c r="C21" s="129"/>
      <c r="D21" s="129"/>
      <c r="E21" s="129">
        <v>1</v>
      </c>
      <c r="F21" s="129">
        <v>1</v>
      </c>
      <c r="G21" s="129"/>
      <c r="H21" s="129">
        <v>1</v>
      </c>
      <c r="I21" s="130"/>
    </row>
    <row r="22" ht="43.5" customHeight="1"/>
    <row r="23" ht="14.25" thickBot="1">
      <c r="N23" s="72"/>
    </row>
    <row r="24" spans="1:17" ht="13.5">
      <c r="A24" s="38"/>
      <c r="B24" s="108"/>
      <c r="C24" s="92" t="s">
        <v>37</v>
      </c>
      <c r="D24" s="93" t="s">
        <v>45</v>
      </c>
      <c r="E24" s="93" t="s">
        <v>47</v>
      </c>
      <c r="F24" s="93" t="s">
        <v>48</v>
      </c>
      <c r="G24" s="93" t="s">
        <v>49</v>
      </c>
      <c r="H24" s="93" t="s">
        <v>2</v>
      </c>
      <c r="I24" s="93" t="s">
        <v>46</v>
      </c>
      <c r="J24" s="94" t="s">
        <v>50</v>
      </c>
      <c r="K24" s="73" t="s">
        <v>22</v>
      </c>
      <c r="L24" s="74" t="s">
        <v>17</v>
      </c>
      <c r="M24" s="74" t="s">
        <v>19</v>
      </c>
      <c r="N24" s="74" t="s">
        <v>53</v>
      </c>
      <c r="O24" s="74" t="s">
        <v>54</v>
      </c>
      <c r="P24" s="74" t="s">
        <v>18</v>
      </c>
      <c r="Q24" s="75" t="s">
        <v>21</v>
      </c>
    </row>
    <row r="25" spans="1:17" ht="18.75">
      <c r="A25" s="143"/>
      <c r="B25" s="109" t="s">
        <v>8</v>
      </c>
      <c r="C25" s="95">
        <v>0</v>
      </c>
      <c r="D25" s="4">
        <v>3</v>
      </c>
      <c r="E25" s="4">
        <v>0</v>
      </c>
      <c r="F25" s="4">
        <v>3</v>
      </c>
      <c r="G25" s="4">
        <v>0</v>
      </c>
      <c r="H25" s="4">
        <v>3</v>
      </c>
      <c r="I25" s="13">
        <v>0</v>
      </c>
      <c r="J25" s="96">
        <v>3</v>
      </c>
      <c r="K25" s="76">
        <v>0</v>
      </c>
      <c r="L25" s="62"/>
      <c r="M25" s="61">
        <v>0</v>
      </c>
      <c r="N25" s="61">
        <v>3</v>
      </c>
      <c r="O25" s="62"/>
      <c r="P25" s="63">
        <v>3</v>
      </c>
      <c r="Q25" s="77"/>
    </row>
    <row r="26" spans="1:17" ht="18.75">
      <c r="A26" s="143"/>
      <c r="B26" s="110" t="s">
        <v>9</v>
      </c>
      <c r="C26" s="97">
        <v>0</v>
      </c>
      <c r="D26" s="5">
        <v>0</v>
      </c>
      <c r="E26" s="5">
        <v>0</v>
      </c>
      <c r="F26" s="5">
        <v>3</v>
      </c>
      <c r="G26" s="5">
        <v>3</v>
      </c>
      <c r="H26" s="5">
        <v>3</v>
      </c>
      <c r="I26" s="15">
        <v>0</v>
      </c>
      <c r="J26" s="98">
        <v>3</v>
      </c>
      <c r="K26" s="78"/>
      <c r="L26" s="54">
        <v>0</v>
      </c>
      <c r="M26" s="55"/>
      <c r="N26" s="54">
        <v>3</v>
      </c>
      <c r="O26" s="54">
        <v>3</v>
      </c>
      <c r="P26" s="56"/>
      <c r="Q26" s="79">
        <v>0</v>
      </c>
    </row>
    <row r="27" spans="1:17" ht="18.75">
      <c r="A27" s="143"/>
      <c r="B27" s="110" t="s">
        <v>10</v>
      </c>
      <c r="C27" s="97">
        <v>0</v>
      </c>
      <c r="D27" s="5">
        <v>0</v>
      </c>
      <c r="E27" s="5">
        <v>3</v>
      </c>
      <c r="F27" s="5">
        <v>3</v>
      </c>
      <c r="G27" s="5">
        <v>3</v>
      </c>
      <c r="H27" s="5">
        <v>3</v>
      </c>
      <c r="I27" s="15">
        <v>0</v>
      </c>
      <c r="J27" s="98">
        <v>0</v>
      </c>
      <c r="K27" s="80">
        <v>0</v>
      </c>
      <c r="L27" s="58"/>
      <c r="M27" s="58"/>
      <c r="N27" s="55"/>
      <c r="O27" s="54">
        <v>3</v>
      </c>
      <c r="P27" s="57">
        <v>3</v>
      </c>
      <c r="Q27" s="79">
        <v>0</v>
      </c>
    </row>
    <row r="28" spans="1:17" ht="18.75">
      <c r="A28" s="143"/>
      <c r="B28" s="110" t="s">
        <v>11</v>
      </c>
      <c r="C28" s="97">
        <v>3</v>
      </c>
      <c r="D28" s="5">
        <v>0</v>
      </c>
      <c r="E28" s="5">
        <v>3</v>
      </c>
      <c r="F28" s="5">
        <v>0</v>
      </c>
      <c r="G28" s="5">
        <v>0</v>
      </c>
      <c r="H28" s="5">
        <v>0</v>
      </c>
      <c r="I28" s="15">
        <v>3</v>
      </c>
      <c r="J28" s="98">
        <v>3</v>
      </c>
      <c r="K28" s="80">
        <v>3</v>
      </c>
      <c r="L28" s="54">
        <v>0</v>
      </c>
      <c r="M28" s="54">
        <v>3</v>
      </c>
      <c r="N28" s="58"/>
      <c r="O28" s="55"/>
      <c r="P28" s="57">
        <v>0</v>
      </c>
      <c r="Q28" s="81"/>
    </row>
    <row r="29" spans="1:17" ht="18.75">
      <c r="A29" s="143"/>
      <c r="B29" s="110" t="s">
        <v>12</v>
      </c>
      <c r="C29" s="97">
        <v>0</v>
      </c>
      <c r="D29" s="5">
        <v>0</v>
      </c>
      <c r="E29" s="5">
        <v>3</v>
      </c>
      <c r="F29" s="5">
        <v>0</v>
      </c>
      <c r="G29" s="5">
        <v>3</v>
      </c>
      <c r="H29" s="5">
        <v>3</v>
      </c>
      <c r="I29" s="15">
        <v>0</v>
      </c>
      <c r="J29" s="98">
        <v>3</v>
      </c>
      <c r="K29" s="78"/>
      <c r="L29" s="54">
        <v>0</v>
      </c>
      <c r="M29" s="54">
        <v>3</v>
      </c>
      <c r="N29" s="54">
        <v>0</v>
      </c>
      <c r="O29" s="54">
        <v>3</v>
      </c>
      <c r="P29" s="56"/>
      <c r="Q29" s="82"/>
    </row>
    <row r="30" spans="1:17" ht="18.75">
      <c r="A30" s="143"/>
      <c r="B30" s="110" t="s">
        <v>13</v>
      </c>
      <c r="C30" s="99">
        <v>3</v>
      </c>
      <c r="D30" s="50">
        <v>0</v>
      </c>
      <c r="E30" s="50">
        <v>3</v>
      </c>
      <c r="F30" s="50">
        <v>0</v>
      </c>
      <c r="G30" s="50">
        <v>3</v>
      </c>
      <c r="H30" s="50">
        <v>3</v>
      </c>
      <c r="I30" s="53">
        <v>0</v>
      </c>
      <c r="J30" s="100">
        <v>0</v>
      </c>
      <c r="K30" s="80">
        <v>3</v>
      </c>
      <c r="L30" s="54">
        <v>0</v>
      </c>
      <c r="M30" s="58"/>
      <c r="N30" s="58"/>
      <c r="O30" s="54">
        <v>3</v>
      </c>
      <c r="P30" s="59"/>
      <c r="Q30" s="79">
        <v>0</v>
      </c>
    </row>
    <row r="31" spans="1:17" ht="18.75">
      <c r="A31" s="143"/>
      <c r="B31" s="110" t="s">
        <v>55</v>
      </c>
      <c r="C31" s="97">
        <v>3</v>
      </c>
      <c r="D31" s="5">
        <v>0</v>
      </c>
      <c r="E31" s="5">
        <v>0</v>
      </c>
      <c r="F31" s="5">
        <v>0</v>
      </c>
      <c r="G31" s="5">
        <v>3</v>
      </c>
      <c r="H31" s="5">
        <v>3</v>
      </c>
      <c r="I31" s="15">
        <v>0</v>
      </c>
      <c r="J31" s="98">
        <v>3</v>
      </c>
      <c r="K31" s="80">
        <v>3</v>
      </c>
      <c r="L31" s="55"/>
      <c r="M31" s="54">
        <v>0</v>
      </c>
      <c r="N31" s="54">
        <v>0</v>
      </c>
      <c r="O31" s="58"/>
      <c r="P31" s="57">
        <v>3</v>
      </c>
      <c r="Q31" s="81"/>
    </row>
    <row r="32" spans="1:17" ht="18.75">
      <c r="A32" s="143"/>
      <c r="B32" s="110" t="s">
        <v>56</v>
      </c>
      <c r="C32" s="101">
        <v>3</v>
      </c>
      <c r="D32" s="9">
        <v>0</v>
      </c>
      <c r="E32" s="9">
        <v>3</v>
      </c>
      <c r="F32" s="9">
        <v>0</v>
      </c>
      <c r="G32" s="9">
        <v>0</v>
      </c>
      <c r="H32" s="9">
        <v>0</v>
      </c>
      <c r="I32" s="40">
        <v>3</v>
      </c>
      <c r="J32" s="102">
        <v>3</v>
      </c>
      <c r="K32" s="80">
        <v>3</v>
      </c>
      <c r="L32" s="58"/>
      <c r="M32" s="58"/>
      <c r="N32" s="55"/>
      <c r="O32" s="54">
        <v>0</v>
      </c>
      <c r="P32" s="57">
        <v>0</v>
      </c>
      <c r="Q32" s="79">
        <v>3</v>
      </c>
    </row>
    <row r="33" spans="1:17" ht="18.75">
      <c r="A33" s="143"/>
      <c r="B33" s="110" t="s">
        <v>57</v>
      </c>
      <c r="C33" s="103">
        <v>3</v>
      </c>
      <c r="D33" s="6">
        <v>0</v>
      </c>
      <c r="E33" s="6">
        <v>3</v>
      </c>
      <c r="F33" s="11">
        <v>0</v>
      </c>
      <c r="G33" s="6">
        <v>0</v>
      </c>
      <c r="H33" s="6">
        <v>3</v>
      </c>
      <c r="I33" s="10">
        <v>3</v>
      </c>
      <c r="J33" s="104">
        <v>0</v>
      </c>
      <c r="K33" s="83"/>
      <c r="L33" s="64">
        <v>0</v>
      </c>
      <c r="M33" s="64">
        <v>3</v>
      </c>
      <c r="N33" s="64">
        <v>0</v>
      </c>
      <c r="O33" s="65"/>
      <c r="P33" s="66"/>
      <c r="Q33" s="84">
        <v>3</v>
      </c>
    </row>
    <row r="34" spans="1:17" ht="18.75">
      <c r="A34" s="52"/>
      <c r="B34" s="111" t="s">
        <v>58</v>
      </c>
      <c r="C34" s="87"/>
      <c r="D34" s="60"/>
      <c r="E34" s="60"/>
      <c r="F34" s="67"/>
      <c r="G34" s="60"/>
      <c r="H34" s="60"/>
      <c r="I34" s="68"/>
      <c r="J34" s="88"/>
      <c r="K34" s="85">
        <v>-1</v>
      </c>
      <c r="L34" s="69">
        <v>0</v>
      </c>
      <c r="M34" s="69">
        <v>0</v>
      </c>
      <c r="N34" s="69">
        <v>0</v>
      </c>
      <c r="O34" s="70"/>
      <c r="P34" s="71"/>
      <c r="Q34" s="86"/>
    </row>
    <row r="35" spans="1:17" ht="13.5">
      <c r="A35" s="143"/>
      <c r="B35" s="112" t="s">
        <v>14</v>
      </c>
      <c r="C35" s="105">
        <f aca="true" t="shared" si="1" ref="C35:I35">SUM(C25:C33)</f>
        <v>15</v>
      </c>
      <c r="D35" s="1">
        <f t="shared" si="1"/>
        <v>3</v>
      </c>
      <c r="E35" s="1">
        <f t="shared" si="1"/>
        <v>18</v>
      </c>
      <c r="F35" s="1">
        <f t="shared" si="1"/>
        <v>9</v>
      </c>
      <c r="G35" s="1">
        <f t="shared" si="1"/>
        <v>15</v>
      </c>
      <c r="H35" s="1">
        <f t="shared" si="1"/>
        <v>21</v>
      </c>
      <c r="I35" s="7">
        <f t="shared" si="1"/>
        <v>9</v>
      </c>
      <c r="J35" s="106"/>
      <c r="K35" s="87">
        <f>SUM(K25:K34)</f>
        <v>11</v>
      </c>
      <c r="L35" s="60">
        <f>SUM(L25:L34)</f>
        <v>0</v>
      </c>
      <c r="M35" s="60">
        <f>SUM(M25:M34)</f>
        <v>9</v>
      </c>
      <c r="N35" s="60">
        <f>SUM(N25:N34)</f>
        <v>6</v>
      </c>
      <c r="O35" s="60">
        <f>SUM(O25:O33)</f>
        <v>12</v>
      </c>
      <c r="P35" s="60">
        <f>SUM(P25:P33)</f>
        <v>9</v>
      </c>
      <c r="Q35" s="88">
        <f>SUM(Q25:Q33)</f>
        <v>6</v>
      </c>
    </row>
    <row r="36" spans="1:17" ht="24" customHeight="1" thickBot="1">
      <c r="A36" s="143"/>
      <c r="B36" s="113" t="s">
        <v>30</v>
      </c>
      <c r="C36" s="89">
        <f aca="true" t="shared" si="2" ref="C36:I36">C35+K35</f>
        <v>26</v>
      </c>
      <c r="D36" s="90">
        <f t="shared" si="2"/>
        <v>3</v>
      </c>
      <c r="E36" s="90">
        <f t="shared" si="2"/>
        <v>27</v>
      </c>
      <c r="F36" s="90">
        <f t="shared" si="2"/>
        <v>15</v>
      </c>
      <c r="G36" s="90">
        <f t="shared" si="2"/>
        <v>27</v>
      </c>
      <c r="H36" s="90">
        <f t="shared" si="2"/>
        <v>30</v>
      </c>
      <c r="I36" s="107">
        <f t="shared" si="2"/>
        <v>15</v>
      </c>
      <c r="J36" s="91"/>
      <c r="K36" s="89"/>
      <c r="L36" s="90"/>
      <c r="M36" s="90"/>
      <c r="N36" s="90"/>
      <c r="O36" s="90"/>
      <c r="P36" s="90"/>
      <c r="Q36" s="91"/>
    </row>
    <row r="37" spans="1:16" ht="26.25" customHeight="1" thickBot="1">
      <c r="A37" s="143"/>
      <c r="B37" s="126" t="s">
        <v>15</v>
      </c>
      <c r="C37" s="127">
        <v>4</v>
      </c>
      <c r="D37" s="127">
        <v>7</v>
      </c>
      <c r="E37" s="127">
        <v>2</v>
      </c>
      <c r="F37" s="127">
        <v>5</v>
      </c>
      <c r="G37" s="127">
        <v>2</v>
      </c>
      <c r="H37" s="127">
        <v>1</v>
      </c>
      <c r="I37" s="128">
        <v>5</v>
      </c>
      <c r="J37" s="38"/>
      <c r="K37" s="38"/>
      <c r="L37" s="38"/>
      <c r="M37" s="38"/>
      <c r="N37" s="38"/>
      <c r="O37" s="38"/>
      <c r="P37" s="38"/>
    </row>
    <row r="38" ht="38.25" customHeight="1" thickBot="1"/>
    <row r="39" spans="3:9" ht="26.25" customHeight="1" thickBot="1">
      <c r="C39" s="138" t="s">
        <v>22</v>
      </c>
      <c r="D39" s="114" t="s">
        <v>17</v>
      </c>
      <c r="E39" s="114" t="s">
        <v>19</v>
      </c>
      <c r="F39" s="114" t="s">
        <v>53</v>
      </c>
      <c r="G39" s="114" t="s">
        <v>54</v>
      </c>
      <c r="H39" s="114" t="s">
        <v>18</v>
      </c>
      <c r="I39" s="115" t="s">
        <v>21</v>
      </c>
    </row>
    <row r="40" spans="2:9" ht="34.5" customHeight="1">
      <c r="B40" s="108" t="s">
        <v>26</v>
      </c>
      <c r="C40" s="135">
        <f>C9+C20+C36</f>
        <v>36</v>
      </c>
      <c r="D40" s="136">
        <f aca="true" t="shared" si="3" ref="D40:I40">D9+D20+D36</f>
        <v>7</v>
      </c>
      <c r="E40" s="136">
        <f t="shared" si="3"/>
        <v>37</v>
      </c>
      <c r="F40" s="136">
        <f t="shared" si="3"/>
        <v>22</v>
      </c>
      <c r="G40" s="136">
        <f t="shared" si="3"/>
        <v>31</v>
      </c>
      <c r="H40" s="136">
        <f t="shared" si="3"/>
        <v>34</v>
      </c>
      <c r="I40" s="137">
        <f t="shared" si="3"/>
        <v>26</v>
      </c>
    </row>
    <row r="41" spans="2:9" ht="39" customHeight="1" thickBot="1">
      <c r="B41" s="134" t="s">
        <v>27</v>
      </c>
      <c r="C41" s="131" t="s">
        <v>59</v>
      </c>
      <c r="D41" s="132" t="s">
        <v>64</v>
      </c>
      <c r="E41" s="132" t="s">
        <v>65</v>
      </c>
      <c r="F41" s="132" t="s">
        <v>63</v>
      </c>
      <c r="G41" s="132" t="s">
        <v>61</v>
      </c>
      <c r="H41" s="132" t="s">
        <v>60</v>
      </c>
      <c r="I41" s="133" t="s">
        <v>62</v>
      </c>
    </row>
  </sheetData>
  <mergeCells count="3">
    <mergeCell ref="A30:A33"/>
    <mergeCell ref="A25:A29"/>
    <mergeCell ref="A35:A37"/>
  </mergeCells>
  <printOptions/>
  <pageMargins left="0.75" right="0.38" top="0.63" bottom="0.3" header="0.512" footer="0.512"/>
  <pageSetup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裕</dc:creator>
  <cp:keywords/>
  <dc:description/>
  <cp:lastModifiedBy>裕</cp:lastModifiedBy>
  <cp:lastPrinted>2009-09-25T13:04:44Z</cp:lastPrinted>
  <dcterms:created xsi:type="dcterms:W3CDTF">2009-04-30T14:41:04Z</dcterms:created>
  <dcterms:modified xsi:type="dcterms:W3CDTF">2010-08-01T14:08:08Z</dcterms:modified>
  <cp:category/>
  <cp:version/>
  <cp:contentType/>
  <cp:contentStatus/>
</cp:coreProperties>
</file>